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4" activeTab="0"/>
  </bookViews>
  <sheets>
    <sheet name="Hitting" sheetId="1" r:id="rId1"/>
    <sheet name="Pitching" sheetId="2" r:id="rId2"/>
    <sheet name="Top Lists" sheetId="3" r:id="rId3"/>
  </sheets>
  <definedNames/>
  <calcPr fullCalcOnLoad="1"/>
</workbook>
</file>

<file path=xl/sharedStrings.xml><?xml version="1.0" encoding="utf-8"?>
<sst xmlns="http://schemas.openxmlformats.org/spreadsheetml/2006/main" count="1861" uniqueCount="733">
  <si>
    <t>First Name</t>
  </si>
  <si>
    <t>Last Name</t>
  </si>
  <si>
    <t>Team</t>
  </si>
  <si>
    <t>G</t>
  </si>
  <si>
    <t>AB</t>
  </si>
  <si>
    <t>R</t>
  </si>
  <si>
    <t>H</t>
  </si>
  <si>
    <t>2B</t>
  </si>
  <si>
    <t>3B</t>
  </si>
  <si>
    <t>HR</t>
  </si>
  <si>
    <t>1B</t>
  </si>
  <si>
    <t>RBI</t>
  </si>
  <si>
    <t>BB</t>
  </si>
  <si>
    <t>SO</t>
  </si>
  <si>
    <t>SB</t>
  </si>
  <si>
    <t>AVG</t>
  </si>
  <si>
    <t>OBP</t>
  </si>
  <si>
    <t>SLG</t>
  </si>
  <si>
    <t>OPS</t>
  </si>
  <si>
    <t>Jose</t>
  </si>
  <si>
    <t>Abreu</t>
  </si>
  <si>
    <t>CWS</t>
  </si>
  <si>
    <t>Jesus</t>
  </si>
  <si>
    <t>Aguilar</t>
  </si>
  <si>
    <t>MIL</t>
  </si>
  <si>
    <t>Ozzie</t>
  </si>
  <si>
    <t>Albies</t>
  </si>
  <si>
    <t>ATL</t>
  </si>
  <si>
    <t>Yonder</t>
  </si>
  <si>
    <t>Alonso</t>
  </si>
  <si>
    <t>OAK / SEA / CLE</t>
  </si>
  <si>
    <t>Altuve</t>
  </si>
  <si>
    <t>HOU</t>
  </si>
  <si>
    <t>Brian</t>
  </si>
  <si>
    <t>Anderson</t>
  </si>
  <si>
    <t>MIA</t>
  </si>
  <si>
    <t>SS</t>
  </si>
  <si>
    <t>Tim</t>
  </si>
  <si>
    <t>Elvis</t>
  </si>
  <si>
    <t>Andrus</t>
  </si>
  <si>
    <t>TEX</t>
  </si>
  <si>
    <t>Miguel</t>
  </si>
  <si>
    <t>Andujar</t>
  </si>
  <si>
    <t>NYY</t>
  </si>
  <si>
    <t>Nolan</t>
  </si>
  <si>
    <t>Arenado</t>
  </si>
  <si>
    <t>COL</t>
  </si>
  <si>
    <t>Javy</t>
  </si>
  <si>
    <t>Baez</t>
  </si>
  <si>
    <t>CHC</t>
  </si>
  <si>
    <t>RF</t>
  </si>
  <si>
    <t>Bautista</t>
  </si>
  <si>
    <t>TOR / ATL / NYM</t>
  </si>
  <si>
    <t>Beckham</t>
  </si>
  <si>
    <t>BAL</t>
  </si>
  <si>
    <t>Josh</t>
  </si>
  <si>
    <t>Bell</t>
  </si>
  <si>
    <t>PIT</t>
  </si>
  <si>
    <t>Cody</t>
  </si>
  <si>
    <t>Bellinger</t>
  </si>
  <si>
    <t>LAD</t>
  </si>
  <si>
    <t>Adrian</t>
  </si>
  <si>
    <t>Beltre</t>
  </si>
  <si>
    <t>LF</t>
  </si>
  <si>
    <t>Andrew</t>
  </si>
  <si>
    <t>Benintendi</t>
  </si>
  <si>
    <t>BOS</t>
  </si>
  <si>
    <t>Mookie</t>
  </si>
  <si>
    <t>Betts</t>
  </si>
  <si>
    <t>CF</t>
  </si>
  <si>
    <t>Charlie</t>
  </si>
  <si>
    <t>Blackmon</t>
  </si>
  <si>
    <t>Xander</t>
  </si>
  <si>
    <t>Bogaerts</t>
  </si>
  <si>
    <t>Michael</t>
  </si>
  <si>
    <t>Brantley</t>
  </si>
  <si>
    <t>CLE</t>
  </si>
  <si>
    <t>Ryan</t>
  </si>
  <si>
    <t>Braun</t>
  </si>
  <si>
    <t>Alex</t>
  </si>
  <si>
    <t>Bregman</t>
  </si>
  <si>
    <t>Jay</t>
  </si>
  <si>
    <t>Bruce</t>
  </si>
  <si>
    <t>NYM / CLE / NYM</t>
  </si>
  <si>
    <t>Kris</t>
  </si>
  <si>
    <t>Bryant</t>
  </si>
  <si>
    <t>Byron</t>
  </si>
  <si>
    <t>Buxton</t>
  </si>
  <si>
    <t>MIN</t>
  </si>
  <si>
    <t>Asdrubal</t>
  </si>
  <si>
    <t>Cabrera</t>
  </si>
  <si>
    <t>NYM</t>
  </si>
  <si>
    <t>Melky</t>
  </si>
  <si>
    <t>KC / CLE</t>
  </si>
  <si>
    <t>Lorenzo</t>
  </si>
  <si>
    <t>Cain</t>
  </si>
  <si>
    <t>KC / MIL</t>
  </si>
  <si>
    <t>Robinson</t>
  </si>
  <si>
    <t>Cano</t>
  </si>
  <si>
    <t>SEA</t>
  </si>
  <si>
    <t>Matt</t>
  </si>
  <si>
    <t>Carpenter</t>
  </si>
  <si>
    <t>STL</t>
  </si>
  <si>
    <t>Nicholas</t>
  </si>
  <si>
    <t>Castellanos</t>
  </si>
  <si>
    <t>DET</t>
  </si>
  <si>
    <t>Starlin</t>
  </si>
  <si>
    <t>Castro</t>
  </si>
  <si>
    <t>NYY / MIA</t>
  </si>
  <si>
    <t>Chapman</t>
  </si>
  <si>
    <t>OAK</t>
  </si>
  <si>
    <t>Shin Soo</t>
  </si>
  <si>
    <t>Choo</t>
  </si>
  <si>
    <t>Conforto</t>
  </si>
  <si>
    <t>Zack</t>
  </si>
  <si>
    <t>Cozart</t>
  </si>
  <si>
    <t>CIN / LAA</t>
  </si>
  <si>
    <t>Brandon</t>
  </si>
  <si>
    <t>Crawford</t>
  </si>
  <si>
    <t>SF</t>
  </si>
  <si>
    <t>C.J.</t>
  </si>
  <si>
    <t>Cron</t>
  </si>
  <si>
    <t>LAA / TB</t>
  </si>
  <si>
    <t>DH</t>
  </si>
  <si>
    <t>Nelson</t>
  </si>
  <si>
    <t>Cruz</t>
  </si>
  <si>
    <t>Khris</t>
  </si>
  <si>
    <t>Davis</t>
  </si>
  <si>
    <t>Paul</t>
  </si>
  <si>
    <t>DeJong</t>
  </si>
  <si>
    <t>Ian</t>
  </si>
  <si>
    <t>Desmond</t>
  </si>
  <si>
    <t>Corey</t>
  </si>
  <si>
    <t>Dickerson</t>
  </si>
  <si>
    <t>TB / PIT</t>
  </si>
  <si>
    <t>Derek</t>
  </si>
  <si>
    <t>Dietrich</t>
  </si>
  <si>
    <t>Donaldson</t>
  </si>
  <si>
    <t>TOR</t>
  </si>
  <si>
    <t>Dozier</t>
  </si>
  <si>
    <t>Lucas</t>
  </si>
  <si>
    <t>Duda</t>
  </si>
  <si>
    <t>TB / KC</t>
  </si>
  <si>
    <t>Duffy</t>
  </si>
  <si>
    <t>TB</t>
  </si>
  <si>
    <t>Adam</t>
  </si>
  <si>
    <t>Duvall</t>
  </si>
  <si>
    <t>CIN</t>
  </si>
  <si>
    <t>Edwin</t>
  </si>
  <si>
    <t>Encarnacion</t>
  </si>
  <si>
    <t>Eduardo</t>
  </si>
  <si>
    <t>Escobar</t>
  </si>
  <si>
    <t>Alcides</t>
  </si>
  <si>
    <t>KC</t>
  </si>
  <si>
    <t>Maikel</t>
  </si>
  <si>
    <t>Franco</t>
  </si>
  <si>
    <t>PHI</t>
  </si>
  <si>
    <t>Freddie</t>
  </si>
  <si>
    <t>Freeman</t>
  </si>
  <si>
    <t>Joey</t>
  </si>
  <si>
    <t>Gallo</t>
  </si>
  <si>
    <t>Freddy</t>
  </si>
  <si>
    <t>Galvis</t>
  </si>
  <si>
    <t>PHI / SD</t>
  </si>
  <si>
    <t>Avisail</t>
  </si>
  <si>
    <t>Garcia</t>
  </si>
  <si>
    <t>Brett</t>
  </si>
  <si>
    <t>Gardner</t>
  </si>
  <si>
    <t>C</t>
  </si>
  <si>
    <t>Evan</t>
  </si>
  <si>
    <t>Gattis</t>
  </si>
  <si>
    <t>Scooter</t>
  </si>
  <si>
    <t>Gennett</t>
  </si>
  <si>
    <t>Goldschmidt</t>
  </si>
  <si>
    <t>ARZ</t>
  </si>
  <si>
    <t>Carlos</t>
  </si>
  <si>
    <t>Gonzalez</t>
  </si>
  <si>
    <t>UT</t>
  </si>
  <si>
    <t>Marwin</t>
  </si>
  <si>
    <t>Dee</t>
  </si>
  <si>
    <t>Gordon</t>
  </si>
  <si>
    <t>MIA / SEA</t>
  </si>
  <si>
    <t>Curtis</t>
  </si>
  <si>
    <t>Granderson</t>
  </si>
  <si>
    <t>NYM / LAD / TOR</t>
  </si>
  <si>
    <t>Didi</t>
  </si>
  <si>
    <t>Gregorius</t>
  </si>
  <si>
    <t>Randal</t>
  </si>
  <si>
    <t>Grichuk</t>
  </si>
  <si>
    <t>STL / TOR</t>
  </si>
  <si>
    <t>Yuli</t>
  </si>
  <si>
    <t>Gurriel</t>
  </si>
  <si>
    <t>Billy</t>
  </si>
  <si>
    <t>Hamilton</t>
  </si>
  <si>
    <t>Mitch</t>
  </si>
  <si>
    <t>Haniger</t>
  </si>
  <si>
    <t>Bryce</t>
  </si>
  <si>
    <t>Harper</t>
  </si>
  <si>
    <t>WAS</t>
  </si>
  <si>
    <t>Chase</t>
  </si>
  <si>
    <t>Headley</t>
  </si>
  <si>
    <t>NYY / SD</t>
  </si>
  <si>
    <t>Ryon</t>
  </si>
  <si>
    <t>Healy</t>
  </si>
  <si>
    <t>OAK / SEA</t>
  </si>
  <si>
    <t>Cesar</t>
  </si>
  <si>
    <t>Hernandez</t>
  </si>
  <si>
    <t>Kike</t>
  </si>
  <si>
    <t>Odubel</t>
  </si>
  <si>
    <t>Herrera</t>
  </si>
  <si>
    <t>Aaron</t>
  </si>
  <si>
    <t>Hicks</t>
  </si>
  <si>
    <t>Rhys</t>
  </si>
  <si>
    <t>Hoskins</t>
  </si>
  <si>
    <t>Eric</t>
  </si>
  <si>
    <t>Hosmer</t>
  </si>
  <si>
    <t>KC / SD</t>
  </si>
  <si>
    <t>Iglesias</t>
  </si>
  <si>
    <t>Ender</t>
  </si>
  <si>
    <t>Inciarte</t>
  </si>
  <si>
    <t>John</t>
  </si>
  <si>
    <t>CHC / KC / ARZ</t>
  </si>
  <si>
    <t>Jones</t>
  </si>
  <si>
    <t>Joyce</t>
  </si>
  <si>
    <t>Judge</t>
  </si>
  <si>
    <t>Kemp</t>
  </si>
  <si>
    <t>ATL / LAD</t>
  </si>
  <si>
    <t>Kinsler</t>
  </si>
  <si>
    <t>DET / LAA</t>
  </si>
  <si>
    <t>DJ</t>
  </si>
  <si>
    <t>LeMahieu</t>
  </si>
  <si>
    <t>Francisco</t>
  </si>
  <si>
    <t>Lindor</t>
  </si>
  <si>
    <t>Jed</t>
  </si>
  <si>
    <t>Lowrie</t>
  </si>
  <si>
    <t>Manny</t>
  </si>
  <si>
    <t>Machado</t>
  </si>
  <si>
    <t>Trey</t>
  </si>
  <si>
    <t>Mancini</t>
  </si>
  <si>
    <t>Nick</t>
  </si>
  <si>
    <t>Markakis</t>
  </si>
  <si>
    <t>Starling</t>
  </si>
  <si>
    <t>Marte</t>
  </si>
  <si>
    <t>J.D.</t>
  </si>
  <si>
    <t>Martinez</t>
  </si>
  <si>
    <t>DET / ARZ / BOS</t>
  </si>
  <si>
    <t>Joe</t>
  </si>
  <si>
    <t>Mauer</t>
  </si>
  <si>
    <t>Nomar</t>
  </si>
  <si>
    <t>Mazara</t>
  </si>
  <si>
    <t>McCutchen</t>
  </si>
  <si>
    <t>PIT / SF</t>
  </si>
  <si>
    <t>Jordy</t>
  </si>
  <si>
    <t>Mercer</t>
  </si>
  <si>
    <t>Whit</t>
  </si>
  <si>
    <t>Merrifield</t>
  </si>
  <si>
    <t>Yadier</t>
  </si>
  <si>
    <t>Molina</t>
  </si>
  <si>
    <t>Moreland</t>
  </si>
  <si>
    <t>Logan</t>
  </si>
  <si>
    <t>Morrison</t>
  </si>
  <si>
    <t>TB / MIN</t>
  </si>
  <si>
    <t>Mike</t>
  </si>
  <si>
    <t>Moustakas</t>
  </si>
  <si>
    <t>Max</t>
  </si>
  <si>
    <t>Muncy</t>
  </si>
  <si>
    <t>OF</t>
  </si>
  <si>
    <t>Wil</t>
  </si>
  <si>
    <t>Myers</t>
  </si>
  <si>
    <t>SD</t>
  </si>
  <si>
    <t>Nunez</t>
  </si>
  <si>
    <t>Rougned</t>
  </si>
  <si>
    <t>Odor</t>
  </si>
  <si>
    <t>Olson</t>
  </si>
  <si>
    <t>Marcel</t>
  </si>
  <si>
    <t>Ozuna</t>
  </si>
  <si>
    <t>MIA / STL</t>
  </si>
  <si>
    <t>Gerardo</t>
  </si>
  <si>
    <t>Parra</t>
  </si>
  <si>
    <t>David</t>
  </si>
  <si>
    <t>Peralta</t>
  </si>
  <si>
    <t>Peraza</t>
  </si>
  <si>
    <t>Tommy</t>
  </si>
  <si>
    <t>Pham</t>
  </si>
  <si>
    <t>Phillips</t>
  </si>
  <si>
    <t>LAA</t>
  </si>
  <si>
    <t>Kevin</t>
  </si>
  <si>
    <t>Pillar</t>
  </si>
  <si>
    <t>Stephen</t>
  </si>
  <si>
    <t>Piscotty</t>
  </si>
  <si>
    <t>STL / OAK</t>
  </si>
  <si>
    <t>Jorge</t>
  </si>
  <si>
    <t>Polanco</t>
  </si>
  <si>
    <t>Gregory</t>
  </si>
  <si>
    <t>A.J.</t>
  </si>
  <si>
    <t>Pollock</t>
  </si>
  <si>
    <t>Buster</t>
  </si>
  <si>
    <t>Posey</t>
  </si>
  <si>
    <t>Jurickson</t>
  </si>
  <si>
    <t>Profar</t>
  </si>
  <si>
    <t>Albert</t>
  </si>
  <si>
    <t>Pujols</t>
  </si>
  <si>
    <t>Ramirez</t>
  </si>
  <si>
    <t>Wilson</t>
  </si>
  <si>
    <t>Ramos</t>
  </si>
  <si>
    <t>J.T.</t>
  </si>
  <si>
    <t>Realmuto</t>
  </si>
  <si>
    <t>Reddick</t>
  </si>
  <si>
    <t>Anthony</t>
  </si>
  <si>
    <t>Rendon</t>
  </si>
  <si>
    <t>Rizzo</t>
  </si>
  <si>
    <t>Eddie</t>
  </si>
  <si>
    <t>Rosario</t>
  </si>
  <si>
    <t>Gary</t>
  </si>
  <si>
    <t>Sanchez</t>
  </si>
  <si>
    <t>Santana</t>
  </si>
  <si>
    <t>CLE / PHI</t>
  </si>
  <si>
    <t>Domingo</t>
  </si>
  <si>
    <t>Jonathan</t>
  </si>
  <si>
    <t>Schoop</t>
  </si>
  <si>
    <t>Kyle</t>
  </si>
  <si>
    <t>Schwarber</t>
  </si>
  <si>
    <t>Seager</t>
  </si>
  <si>
    <t>Jean</t>
  </si>
  <si>
    <t>Segura</t>
  </si>
  <si>
    <t>Marcus</t>
  </si>
  <si>
    <t>Semien</t>
  </si>
  <si>
    <t>Travis</t>
  </si>
  <si>
    <t>Shaw</t>
  </si>
  <si>
    <t>Andrelton</t>
  </si>
  <si>
    <t>Simmons</t>
  </si>
  <si>
    <t>Justin</t>
  </si>
  <si>
    <t>Smoak</t>
  </si>
  <si>
    <t>Yangervis</t>
  </si>
  <si>
    <t>Solarte</t>
  </si>
  <si>
    <t>SD / TOR</t>
  </si>
  <si>
    <t>Steven</t>
  </si>
  <si>
    <t>Souza Jr.</t>
  </si>
  <si>
    <t>TB / ARZ</t>
  </si>
  <si>
    <t>Denard</t>
  </si>
  <si>
    <t>Span</t>
  </si>
  <si>
    <t>SF / TB / SEA</t>
  </si>
  <si>
    <t>George</t>
  </si>
  <si>
    <t>Springer</t>
  </si>
  <si>
    <t>Giancarlo</t>
  </si>
  <si>
    <t>Stanton</t>
  </si>
  <si>
    <t>MIA / NYY</t>
  </si>
  <si>
    <t>Trevor</t>
  </si>
  <si>
    <t>Story</t>
  </si>
  <si>
    <t>Eugenio</t>
  </si>
  <si>
    <t>Suarez</t>
  </si>
  <si>
    <t>Chris</t>
  </si>
  <si>
    <t>Taylor</t>
  </si>
  <si>
    <t>Trout</t>
  </si>
  <si>
    <t>Turner</t>
  </si>
  <si>
    <t>Trea</t>
  </si>
  <si>
    <t>Upton</t>
  </si>
  <si>
    <t>Luis</t>
  </si>
  <si>
    <t>Valbuena</t>
  </si>
  <si>
    <t>Christian</t>
  </si>
  <si>
    <t>Villanueva</t>
  </si>
  <si>
    <t>Votto</t>
  </si>
  <si>
    <t>Williams</t>
  </si>
  <si>
    <t>Yelich</t>
  </si>
  <si>
    <t>MIA / MIL</t>
  </si>
  <si>
    <t>Zimmerman</t>
  </si>
  <si>
    <t>Zunino</t>
  </si>
  <si>
    <t>TOTALS</t>
  </si>
  <si>
    <r>
      <t>2017 2</t>
    </r>
    <r>
      <rPr>
        <b/>
        <vertAlign val="superscript"/>
        <sz val="24"/>
        <rFont val="Arial"/>
        <family val="2"/>
      </rPr>
      <t>nd</t>
    </r>
    <r>
      <rPr>
        <b/>
        <sz val="24"/>
        <rFont val="Arial"/>
        <family val="2"/>
      </rPr>
      <t xml:space="preserve"> Half</t>
    </r>
  </si>
  <si>
    <r>
      <t>2018 1</t>
    </r>
    <r>
      <rPr>
        <b/>
        <vertAlign val="superscript"/>
        <sz val="24"/>
        <rFont val="Arial"/>
        <family val="2"/>
      </rPr>
      <t>st</t>
    </r>
    <r>
      <rPr>
        <b/>
        <sz val="24"/>
        <rFont val="Arial"/>
        <family val="2"/>
      </rPr>
      <t xml:space="preserve"> Half</t>
    </r>
  </si>
  <si>
    <t>W</t>
  </si>
  <si>
    <t>L</t>
  </si>
  <si>
    <t>ERA</t>
  </si>
  <si>
    <t>GS</t>
  </si>
  <si>
    <t>SV</t>
  </si>
  <si>
    <t>SVO</t>
  </si>
  <si>
    <t>IP</t>
  </si>
  <si>
    <t>ER</t>
  </si>
  <si>
    <t>K</t>
  </si>
  <si>
    <t>WHIP</t>
  </si>
  <si>
    <t>K/BB</t>
  </si>
  <si>
    <t>K/9</t>
  </si>
  <si>
    <t>Allen</t>
  </si>
  <si>
    <t>Tyler</t>
  </si>
  <si>
    <t>Archer</t>
  </si>
  <si>
    <t>Jake</t>
  </si>
  <si>
    <t>Arrieta</t>
  </si>
  <si>
    <t>CHC / PHI</t>
  </si>
  <si>
    <t>Bauer</t>
  </si>
  <si>
    <t>Belisle</t>
  </si>
  <si>
    <t>CLE / MIN</t>
  </si>
  <si>
    <t>Berrios</t>
  </si>
  <si>
    <t>Brad</t>
  </si>
  <si>
    <t>Boxberger</t>
  </si>
  <si>
    <t>Matthew</t>
  </si>
  <si>
    <t>Boyd</t>
  </si>
  <si>
    <t>Brach</t>
  </si>
  <si>
    <t>Parker</t>
  </si>
  <si>
    <t>Bridwell</t>
  </si>
  <si>
    <t>Zach</t>
  </si>
  <si>
    <t>Britton</t>
  </si>
  <si>
    <t>Madison</t>
  </si>
  <si>
    <t>Bumgarner</t>
  </si>
  <si>
    <t>Dylan</t>
  </si>
  <si>
    <t>Bundy</t>
  </si>
  <si>
    <t>Carrasco</t>
  </si>
  <si>
    <t>Cashner</t>
  </si>
  <si>
    <t>TEX / BAL</t>
  </si>
  <si>
    <t>Castillo</t>
  </si>
  <si>
    <t>Jhoulys</t>
  </si>
  <si>
    <t>Chacin</t>
  </si>
  <si>
    <t>SD / MIL</t>
  </si>
  <si>
    <t>Aroldis</t>
  </si>
  <si>
    <t>Claudio</t>
  </si>
  <si>
    <t>Clevinger</t>
  </si>
  <si>
    <t>Gerrit</t>
  </si>
  <si>
    <t>Cole</t>
  </si>
  <si>
    <t>PIT / HOU</t>
  </si>
  <si>
    <t>Colome</t>
  </si>
  <si>
    <t>TB / SEA</t>
  </si>
  <si>
    <t>Bartolo</t>
  </si>
  <si>
    <t>Colon</t>
  </si>
  <si>
    <t>MIN / TEX</t>
  </si>
  <si>
    <t>Conley</t>
  </si>
  <si>
    <t>Patrick</t>
  </si>
  <si>
    <t>Corbin</t>
  </si>
  <si>
    <t>Yu</t>
  </si>
  <si>
    <t>Darvish</t>
  </si>
  <si>
    <t>TEX / LAD / CHC</t>
  </si>
  <si>
    <t>Davies</t>
  </si>
  <si>
    <t>Wade</t>
  </si>
  <si>
    <t>CHC / COL</t>
  </si>
  <si>
    <t>Jacob</t>
  </si>
  <si>
    <t>deGrom</t>
  </si>
  <si>
    <t>Diaz</t>
  </si>
  <si>
    <t>R.A.</t>
  </si>
  <si>
    <t>Dickey</t>
  </si>
  <si>
    <t>Sean</t>
  </si>
  <si>
    <t>Doolittle</t>
  </si>
  <si>
    <t>OAK / WAS</t>
  </si>
  <si>
    <t>Danny</t>
  </si>
  <si>
    <t>Sam</t>
  </si>
  <si>
    <t>Dyson</t>
  </si>
  <si>
    <t>Eflin</t>
  </si>
  <si>
    <t>Marco</t>
  </si>
  <si>
    <t>Estrada</t>
  </si>
  <si>
    <t>Jeurys</t>
  </si>
  <si>
    <t>Familia</t>
  </si>
  <si>
    <t>Foltynewicz</t>
  </si>
  <si>
    <t>Freeland</t>
  </si>
  <si>
    <t>Fulmer</t>
  </si>
  <si>
    <t>Gausman</t>
  </si>
  <si>
    <t>Gibson</t>
  </si>
  <si>
    <t>Ken</t>
  </si>
  <si>
    <t>Giles</t>
  </si>
  <si>
    <t>Godley</t>
  </si>
  <si>
    <t>Gonzales</t>
  </si>
  <si>
    <t>Gio</t>
  </si>
  <si>
    <t>Jon</t>
  </si>
  <si>
    <t>Gray</t>
  </si>
  <si>
    <t>Sonny</t>
  </si>
  <si>
    <t>OAK / NYY</t>
  </si>
  <si>
    <t>Shane</t>
  </si>
  <si>
    <t>Greene</t>
  </si>
  <si>
    <t>Greinke</t>
  </si>
  <si>
    <t>Junior</t>
  </si>
  <si>
    <t>Guerra</t>
  </si>
  <si>
    <t>Hamels</t>
  </si>
  <si>
    <t>Jason</t>
  </si>
  <si>
    <t>Hammel</t>
  </si>
  <si>
    <t>Hand</t>
  </si>
  <si>
    <t>J.A.</t>
  </si>
  <si>
    <t>Happ</t>
  </si>
  <si>
    <t>Heaney</t>
  </si>
  <si>
    <t>Hendricks</t>
  </si>
  <si>
    <t>Felix</t>
  </si>
  <si>
    <t>Kelvim</t>
  </si>
  <si>
    <t>KC / WAS</t>
  </si>
  <si>
    <t>Rich</t>
  </si>
  <si>
    <t>Hill</t>
  </si>
  <si>
    <t>Holland</t>
  </si>
  <si>
    <t>CWS / SF</t>
  </si>
  <si>
    <t>Greg</t>
  </si>
  <si>
    <t>COL / STL</t>
  </si>
  <si>
    <t>Raisel</t>
  </si>
  <si>
    <t>Kenley</t>
  </si>
  <si>
    <t>Jansen</t>
  </si>
  <si>
    <t>Jakob</t>
  </si>
  <si>
    <t>Junis</t>
  </si>
  <si>
    <t>Keone</t>
  </si>
  <si>
    <t>Kela</t>
  </si>
  <si>
    <t>Dallas</t>
  </si>
  <si>
    <t>Keuchel</t>
  </si>
  <si>
    <t>Craig</t>
  </si>
  <si>
    <t>Kimbrel</t>
  </si>
  <si>
    <t>Kluber</t>
  </si>
  <si>
    <t>Knebel</t>
  </si>
  <si>
    <t>Chad</t>
  </si>
  <si>
    <t>Kuhl</t>
  </si>
  <si>
    <t>Lackey</t>
  </si>
  <si>
    <t>Dinelson</t>
  </si>
  <si>
    <t>Lamet</t>
  </si>
  <si>
    <t>Leake</t>
  </si>
  <si>
    <t>STL / SEA</t>
  </si>
  <si>
    <t>Lester</t>
  </si>
  <si>
    <t>Reynaldo</t>
  </si>
  <si>
    <t>Lopez</t>
  </si>
  <si>
    <t>Lance</t>
  </si>
  <si>
    <t>Lynn</t>
  </si>
  <si>
    <t>STL / MIN</t>
  </si>
  <si>
    <t>Kenta</t>
  </si>
  <si>
    <t>Maeda</t>
  </si>
  <si>
    <t>Mahle</t>
  </si>
  <si>
    <t>Manaea</t>
  </si>
  <si>
    <t>German</t>
  </si>
  <si>
    <t>Marquez</t>
  </si>
  <si>
    <t>McCullers Jr.</t>
  </si>
  <si>
    <t>Miles</t>
  </si>
  <si>
    <t>Mikolas</t>
  </si>
  <si>
    <t>Juan</t>
  </si>
  <si>
    <t>Minaya</t>
  </si>
  <si>
    <t>Rafael</t>
  </si>
  <si>
    <t>Montero</t>
  </si>
  <si>
    <t>Montgomery</t>
  </si>
  <si>
    <t>Morrow</t>
  </si>
  <si>
    <t>LAD / CHC</t>
  </si>
  <si>
    <t>Morton</t>
  </si>
  <si>
    <t>Jimmy</t>
  </si>
  <si>
    <t>Hector</t>
  </si>
  <si>
    <t>Neris</t>
  </si>
  <si>
    <t>Newcomb</t>
  </si>
  <si>
    <t>Nola</t>
  </si>
  <si>
    <t>Ricky</t>
  </si>
  <si>
    <t>Nolasco</t>
  </si>
  <si>
    <t>Bud</t>
  </si>
  <si>
    <t>Norris</t>
  </si>
  <si>
    <t>LAA / STL</t>
  </si>
  <si>
    <t>Odorizzi</t>
  </si>
  <si>
    <t>Roberto</t>
  </si>
  <si>
    <t>Osuna</t>
  </si>
  <si>
    <t>Blake</t>
  </si>
  <si>
    <t>James</t>
  </si>
  <si>
    <t>Paxton</t>
  </si>
  <si>
    <t>Peacock</t>
  </si>
  <si>
    <t>Perdomo</t>
  </si>
  <si>
    <t>Martin</t>
  </si>
  <si>
    <t>Perez</t>
  </si>
  <si>
    <t>Pivetta</t>
  </si>
  <si>
    <t>Drew</t>
  </si>
  <si>
    <t>Pomeranz</t>
  </si>
  <si>
    <t>Rick</t>
  </si>
  <si>
    <t>Porcello</t>
  </si>
  <si>
    <t>Price</t>
  </si>
  <si>
    <t>Quintana</t>
  </si>
  <si>
    <t>CWS / CHC</t>
  </si>
  <si>
    <t>Robbie</t>
  </si>
  <si>
    <t>Ray</t>
  </si>
  <si>
    <t>Clayton</t>
  </si>
  <si>
    <t>Richard</t>
  </si>
  <si>
    <t>Tanner</t>
  </si>
  <si>
    <t>Roark</t>
  </si>
  <si>
    <t>Robertson</t>
  </si>
  <si>
    <t>CWS / NYY</t>
  </si>
  <si>
    <t>Fernando</t>
  </si>
  <si>
    <t>Rodney</t>
  </si>
  <si>
    <t>MIA / ARZ / MIN</t>
  </si>
  <si>
    <t>Rodriguez</t>
  </si>
  <si>
    <t>Sal</t>
  </si>
  <si>
    <t>Romano</t>
  </si>
  <si>
    <t>Sergio</t>
  </si>
  <si>
    <t>Romo</t>
  </si>
  <si>
    <t>Rosenthal</t>
  </si>
  <si>
    <t>Tyson</t>
  </si>
  <si>
    <t>Ross</t>
  </si>
  <si>
    <t>TEX / SD</t>
  </si>
  <si>
    <t>C.C.</t>
  </si>
  <si>
    <t>Sabathia</t>
  </si>
  <si>
    <t>Sale</t>
  </si>
  <si>
    <t>Jeff</t>
  </si>
  <si>
    <t>Samardzija</t>
  </si>
  <si>
    <t>Ervin</t>
  </si>
  <si>
    <t>Scherzer</t>
  </si>
  <si>
    <t>Severino</t>
  </si>
  <si>
    <t>Shields</t>
  </si>
  <si>
    <t>Skaggs</t>
  </si>
  <si>
    <t>Snell</t>
  </si>
  <si>
    <t>Joakim</t>
  </si>
  <si>
    <t>Soria</t>
  </si>
  <si>
    <t>KC / CWS</t>
  </si>
  <si>
    <t>Dan</t>
  </si>
  <si>
    <t>Straily</t>
  </si>
  <si>
    <t>Strasburg</t>
  </si>
  <si>
    <t>Stratton</t>
  </si>
  <si>
    <t>Hunter</t>
  </si>
  <si>
    <t>Strickland</t>
  </si>
  <si>
    <t>Stripling</t>
  </si>
  <si>
    <t>Stroman</t>
  </si>
  <si>
    <t>Brent</t>
  </si>
  <si>
    <t>Suter</t>
  </si>
  <si>
    <t>Jameson</t>
  </si>
  <si>
    <t>Taillon</t>
  </si>
  <si>
    <t>Masahiro</t>
  </si>
  <si>
    <t>Tanaka</t>
  </si>
  <si>
    <t>Julio</t>
  </si>
  <si>
    <t>Teheran</t>
  </si>
  <si>
    <t>Treinen</t>
  </si>
  <si>
    <t>WAS / OAK</t>
  </si>
  <si>
    <t>Lou</t>
  </si>
  <si>
    <t>Trivino</t>
  </si>
  <si>
    <t>Urena</t>
  </si>
  <si>
    <t>Vargas</t>
  </si>
  <si>
    <t>KC / NYM</t>
  </si>
  <si>
    <t>Felipe</t>
  </si>
  <si>
    <t>Vazquez</t>
  </si>
  <si>
    <t>Vince</t>
  </si>
  <si>
    <t>Velasquez</t>
  </si>
  <si>
    <t>Verlander</t>
  </si>
  <si>
    <t>DET / HOU</t>
  </si>
  <si>
    <t>Arodys</t>
  </si>
  <si>
    <t>Vizcaino</t>
  </si>
  <si>
    <t>Wacha</t>
  </si>
  <si>
    <t>Taijuan</t>
  </si>
  <si>
    <t>Walker</t>
  </si>
  <si>
    <t>Luke</t>
  </si>
  <si>
    <t>Weaver</t>
  </si>
  <si>
    <t>Wheeler</t>
  </si>
  <si>
    <t>Wood</t>
  </si>
  <si>
    <t>Yarbrough</t>
  </si>
  <si>
    <t>Ziegler</t>
  </si>
  <si>
    <t>Hitting – AL</t>
  </si>
  <si>
    <t>MVP</t>
  </si>
  <si>
    <t>Underrated Hitter</t>
  </si>
  <si>
    <t>Jose Altuve – HOU</t>
  </si>
  <si>
    <t>Francisco Lindor – CLE</t>
  </si>
  <si>
    <t>Jose Ramirez – CLE</t>
  </si>
  <si>
    <t>Aaron Judge – NYY</t>
  </si>
  <si>
    <t>Edwin Encarnacion – CLE</t>
  </si>
  <si>
    <t>Mike Trout – LAA</t>
  </si>
  <si>
    <t>Scooter Gennett – CIN</t>
  </si>
  <si>
    <t>Mookie Betts – BOS</t>
  </si>
  <si>
    <t>Khris Davis – OAK</t>
  </si>
  <si>
    <t>Eugenio Suarez – CIN</t>
  </si>
  <si>
    <t>Adrian Beltre – TEX</t>
  </si>
  <si>
    <t>Brian Dozier – MIN</t>
  </si>
  <si>
    <t>Whit Merrifield – KC</t>
  </si>
  <si>
    <t>Alex Bregman – HOU</t>
  </si>
  <si>
    <t>Nelson Cruz – SEA</t>
  </si>
  <si>
    <t>Manny Machado – BAL</t>
  </si>
  <si>
    <t>Yuli Gurriel – HOU</t>
  </si>
  <si>
    <t>Nicholas Castellanos – DET</t>
  </si>
  <si>
    <t>Eddie Rosario – MIN</t>
  </si>
  <si>
    <t>Jose Abreu – CWS</t>
  </si>
  <si>
    <t>Javy Baez – CHC</t>
  </si>
  <si>
    <t>Jed Lowrie – OAK</t>
  </si>
  <si>
    <t>Joey Gallo – TEX</t>
  </si>
  <si>
    <t>Avisail Garcia – CWS</t>
  </si>
  <si>
    <t>J.D. Martinez – DET / ARZ / BOS</t>
  </si>
  <si>
    <t>Giancarlo Stanton – MIA / NYY</t>
  </si>
  <si>
    <t>Matt Duffy – TB</t>
  </si>
  <si>
    <t>Lorenzo Cain – KC / MIL</t>
  </si>
  <si>
    <t>less than 400AB</t>
  </si>
  <si>
    <t>Hitting – NL</t>
  </si>
  <si>
    <t>Overrated Hitter</t>
  </si>
  <si>
    <t>Nolan Arenado – COL</t>
  </si>
  <si>
    <t>Charlie Blackmon – COL</t>
  </si>
  <si>
    <t>Trevor Story – COL</t>
  </si>
  <si>
    <t>Tommy Pham – STL</t>
  </si>
  <si>
    <t>Freddie Freeman – ATL</t>
  </si>
  <si>
    <t>Paul Goldschmidt – ARZ</t>
  </si>
  <si>
    <t>Jose Martinez – STL</t>
  </si>
  <si>
    <t>Cesar Hernandez – PHI</t>
  </si>
  <si>
    <t>Nick Markakis – ATL</t>
  </si>
  <si>
    <t>Ozzie Albies – ATL</t>
  </si>
  <si>
    <t>Anthony Rendon – WAS</t>
  </si>
  <si>
    <t>Kyle Schwarber – CHC</t>
  </si>
  <si>
    <t>Anthony Rizzo – CHC</t>
  </si>
  <si>
    <t>Joey Votto – CIN</t>
  </si>
  <si>
    <t>Brandon Crawford – SF</t>
  </si>
  <si>
    <t>Dee Gordon – MIA / SEA</t>
  </si>
  <si>
    <t>Max Muncy – LAD</t>
  </si>
  <si>
    <t>Jesus Aguilar – MIL</t>
  </si>
  <si>
    <t>Pitching – AL</t>
  </si>
  <si>
    <t>Wins</t>
  </si>
  <si>
    <t>ERA – Min. 150 IN</t>
  </si>
  <si>
    <t>WHIP – Min. 150 IN</t>
  </si>
  <si>
    <t>Underrated Pitcher</t>
  </si>
  <si>
    <t>Corey Kluber – CLE</t>
  </si>
  <si>
    <t>Justin Verlander – DET / HOU</t>
  </si>
  <si>
    <t>Edwin Diaz – SEA</t>
  </si>
  <si>
    <t>Craig Kimbrel – BOS</t>
  </si>
  <si>
    <t>Chris Sale – BOS</t>
  </si>
  <si>
    <t>Aaron Nola – PHI</t>
  </si>
  <si>
    <t>Luis Severino – NYY</t>
  </si>
  <si>
    <t>Roberto Osuna – TOR</t>
  </si>
  <si>
    <t>Trevor Bauer – CLE</t>
  </si>
  <si>
    <t>Carlos Carrasco – CLE</t>
  </si>
  <si>
    <t>Aroldis Chapman – NYY</t>
  </si>
  <si>
    <t>Ken Giles – HOU</t>
  </si>
  <si>
    <t>James Paxton – SEA</t>
  </si>
  <si>
    <t>Charlie Morton – HOU</t>
  </si>
  <si>
    <t>Alex Colome – TB / SEA</t>
  </si>
  <si>
    <t>Cody Allen – CLE</t>
  </si>
  <si>
    <t>David Robertson – CWS / NYY</t>
  </si>
  <si>
    <t>Blake Snell – TB</t>
  </si>
  <si>
    <t>Lou Trivino – OAK</t>
  </si>
  <si>
    <t>Sean Doolittle – OAK / WAS</t>
  </si>
  <si>
    <t>Gerrit Cole – PIT / HOU</t>
  </si>
  <si>
    <t>Brad Boxberger – TB / ARZ</t>
  </si>
  <si>
    <t>Fernando Rodney – MIA / ARZ / MIN</t>
  </si>
  <si>
    <t>Blake Treinan – WAS / OAK</t>
  </si>
  <si>
    <t>Pitching – NL</t>
  </si>
  <si>
    <t>Top Relievers</t>
  </si>
  <si>
    <t>Jon Lester – CHC</t>
  </si>
  <si>
    <t>Jacob deGrom – NYM</t>
  </si>
  <si>
    <t>Kenley Jansen – LAD</t>
  </si>
  <si>
    <t>Max Scherzer – WAS</t>
  </si>
  <si>
    <t>Ross Stripling – LAD</t>
  </si>
  <si>
    <t>Trevor Rosenthal – STL</t>
  </si>
  <si>
    <t>Brad Hand – SD</t>
  </si>
  <si>
    <t>Corey Knebel – MIL</t>
  </si>
  <si>
    <t>Wade Davis – CHC / COL</t>
  </si>
  <si>
    <t>Clayton Richard – SD</t>
  </si>
  <si>
    <t>Robbie Ray – ARZ</t>
  </si>
  <si>
    <t>Zach Godley – ARZ</t>
  </si>
  <si>
    <t>Jake Arrieta – CHC / PHI</t>
  </si>
  <si>
    <t>Felipe Vazquez – PIT</t>
  </si>
  <si>
    <t>Chase Anderson – MIL</t>
  </si>
  <si>
    <t>Patrick Corbin – ARZ</t>
  </si>
  <si>
    <t>Stephen Strasburg – WAS</t>
  </si>
  <si>
    <t>Jon Gray – COL</t>
  </si>
  <si>
    <t>Kyle Hendricks – CHC</t>
  </si>
  <si>
    <t>Zack Greinke – ARZ</t>
  </si>
  <si>
    <t>Brandon Morrow – LAD / CHC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</si>
</sst>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.000"/>
    <numFmt numFmtId="166" formatCode="GENERAL"/>
    <numFmt numFmtId="167" formatCode="0.00"/>
    <numFmt numFmtId="168" formatCode="# ?/?"/>
    <numFmt numFmtId="169" formatCode="0.0"/>
    <numFmt numFmtId="170" formatCode="#"/>
    <numFmt numFmtId="171" formatCode="0"/>
    <numFmt numFmtId="172" formatCode="#.0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4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9" fontId="0" fillId="2" borderId="0" xfId="0" applyNumberFormat="1" applyFill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168" fontId="0" fillId="2" borderId="0" xfId="0" applyNumberFormat="1" applyFill="1" applyAlignment="1">
      <alignment horizontal="right"/>
    </xf>
    <xf numFmtId="171" fontId="0" fillId="2" borderId="0" xfId="0" applyNumberFormat="1" applyFill="1" applyAlignment="1">
      <alignment/>
    </xf>
    <xf numFmtId="168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81"/>
  <sheetViews>
    <sheetView tabSelected="1" zoomScale="105" zoomScaleNormal="10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421875" style="1" customWidth="1"/>
    <col min="2" max="2" width="11.57421875" style="0" customWidth="1"/>
    <col min="3" max="3" width="14.421875" style="0" customWidth="1"/>
    <col min="4" max="4" width="16.421875" style="0" customWidth="1"/>
    <col min="5" max="6" width="4.8515625" style="0" customWidth="1"/>
    <col min="7" max="7" width="3.7109375" style="0" customWidth="1"/>
    <col min="8" max="8" width="4.8515625" style="0" customWidth="1"/>
    <col min="9" max="10" width="4.00390625" style="0" customWidth="1"/>
    <col min="11" max="11" width="4.28125" style="2" customWidth="1"/>
    <col min="12" max="13" width="4.8515625" style="0" customWidth="1"/>
    <col min="14" max="15" width="4.28125" style="0" customWidth="1"/>
    <col min="16" max="16" width="4.140625" style="0" customWidth="1"/>
    <col min="17" max="17" width="5.421875" style="1" customWidth="1"/>
    <col min="18" max="18" width="5.57421875" style="0" customWidth="1"/>
    <col min="19" max="19" width="5.28125" style="0" customWidth="1"/>
    <col min="20" max="20" width="5.421875" style="3" customWidth="1"/>
    <col min="21" max="21" width="13.28125" style="0" customWidth="1"/>
    <col min="22" max="22" width="11.57421875" style="0" customWidth="1"/>
    <col min="23" max="23" width="16.421875" style="0" customWidth="1"/>
    <col min="24" max="24" width="3.7109375" style="0" customWidth="1"/>
    <col min="25" max="25" width="4.8515625" style="0" customWidth="1"/>
    <col min="26" max="27" width="3.7109375" style="0" customWidth="1"/>
    <col min="28" max="29" width="4.00390625" style="0" customWidth="1"/>
    <col min="30" max="30" width="4.28125" style="0" customWidth="1"/>
    <col min="31" max="31" width="4.00390625" style="0" customWidth="1"/>
    <col min="32" max="32" width="4.8515625" style="0" customWidth="1"/>
    <col min="33" max="34" width="4.28125" style="0" customWidth="1"/>
    <col min="35" max="35" width="4.140625" style="0" customWidth="1"/>
    <col min="36" max="36" width="5.421875" style="0" customWidth="1"/>
    <col min="37" max="37" width="5.57421875" style="0" customWidth="1"/>
    <col min="38" max="38" width="5.28125" style="0" customWidth="1"/>
    <col min="39" max="39" width="5.421875" style="3" customWidth="1"/>
    <col min="40" max="40" width="13.28125" style="0" customWidth="1"/>
    <col min="41" max="41" width="11.57421875" style="0" customWidth="1"/>
    <col min="42" max="42" width="16.421875" style="0" customWidth="1"/>
    <col min="43" max="43" width="3.7109375" style="0" customWidth="1"/>
    <col min="44" max="44" width="4.8515625" style="0" customWidth="1"/>
    <col min="45" max="46" width="3.7109375" style="0" customWidth="1"/>
    <col min="47" max="48" width="4.00390625" style="0" customWidth="1"/>
    <col min="49" max="49" width="4.28125" style="0" customWidth="1"/>
    <col min="50" max="50" width="4.00390625" style="0" customWidth="1"/>
    <col min="51" max="51" width="4.8515625" style="0" customWidth="1"/>
    <col min="52" max="53" width="4.28125" style="0" customWidth="1"/>
    <col min="54" max="54" width="4.140625" style="0" customWidth="1"/>
    <col min="55" max="58" width="7.8515625" style="0" customWidth="1"/>
    <col min="59" max="16384" width="11.57421875" style="0" customWidth="1"/>
  </cols>
  <sheetData>
    <row r="1" spans="2:58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6" t="s">
        <v>18</v>
      </c>
      <c r="U1" s="4" t="s">
        <v>1</v>
      </c>
      <c r="V1" s="4" t="s">
        <v>0</v>
      </c>
      <c r="W1" s="4" t="s">
        <v>2</v>
      </c>
      <c r="X1" s="4" t="s">
        <v>3</v>
      </c>
      <c r="Y1" s="4" t="s">
        <v>4</v>
      </c>
      <c r="Z1" s="4" t="s">
        <v>5</v>
      </c>
      <c r="AA1" s="4" t="s">
        <v>6</v>
      </c>
      <c r="AB1" s="4" t="s">
        <v>7</v>
      </c>
      <c r="AC1" s="4" t="s">
        <v>8</v>
      </c>
      <c r="AD1" s="4" t="s">
        <v>9</v>
      </c>
      <c r="AE1" s="4" t="s">
        <v>10</v>
      </c>
      <c r="AF1" s="4" t="s">
        <v>11</v>
      </c>
      <c r="AG1" s="4" t="s">
        <v>12</v>
      </c>
      <c r="AH1" s="4" t="s">
        <v>13</v>
      </c>
      <c r="AI1" s="4" t="s">
        <v>14</v>
      </c>
      <c r="AJ1" s="4" t="s">
        <v>15</v>
      </c>
      <c r="AK1" s="4" t="s">
        <v>16</v>
      </c>
      <c r="AL1" s="4" t="s">
        <v>17</v>
      </c>
      <c r="AM1" s="6" t="s">
        <v>18</v>
      </c>
      <c r="AN1" s="4" t="s">
        <v>1</v>
      </c>
      <c r="AO1" s="4" t="s">
        <v>0</v>
      </c>
      <c r="AP1" s="4" t="s">
        <v>2</v>
      </c>
      <c r="AQ1" s="4" t="s">
        <v>3</v>
      </c>
      <c r="AR1" s="4" t="s">
        <v>4</v>
      </c>
      <c r="AS1" s="4" t="s">
        <v>5</v>
      </c>
      <c r="AT1" s="4" t="s">
        <v>6</v>
      </c>
      <c r="AU1" s="4" t="s">
        <v>7</v>
      </c>
      <c r="AV1" s="4" t="s">
        <v>8</v>
      </c>
      <c r="AW1" s="4" t="s">
        <v>9</v>
      </c>
      <c r="AX1" s="4" t="s">
        <v>10</v>
      </c>
      <c r="AY1" s="4" t="s">
        <v>11</v>
      </c>
      <c r="AZ1" s="4" t="s">
        <v>12</v>
      </c>
      <c r="BA1" s="4" t="s">
        <v>13</v>
      </c>
      <c r="BB1" s="4" t="s">
        <v>14</v>
      </c>
      <c r="BC1" s="4" t="s">
        <v>15</v>
      </c>
      <c r="BD1" s="4" t="s">
        <v>16</v>
      </c>
      <c r="BE1" s="4" t="s">
        <v>17</v>
      </c>
      <c r="BF1" s="6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6"/>
    </row>
    <row r="3" spans="1:58" ht="12.75">
      <c r="A3" t="s">
        <v>10</v>
      </c>
      <c r="B3" t="s">
        <v>19</v>
      </c>
      <c r="C3" t="s">
        <v>20</v>
      </c>
      <c r="D3" t="s">
        <v>21</v>
      </c>
      <c r="E3" s="7">
        <f>X3+AQ3</f>
        <v>163</v>
      </c>
      <c r="F3" s="7">
        <f>Y3+AR3</f>
        <v>639</v>
      </c>
      <c r="G3" s="7">
        <f>Z3+AS3</f>
        <v>86</v>
      </c>
      <c r="H3" s="7">
        <f>AA3+AT3</f>
        <v>178</v>
      </c>
      <c r="I3" s="7">
        <f>AB3+AU3</f>
        <v>47</v>
      </c>
      <c r="J3" s="7">
        <f>AC3+AV3</f>
        <v>4</v>
      </c>
      <c r="K3" s="2">
        <f>AD3+AW3</f>
        <v>30</v>
      </c>
      <c r="L3" s="7">
        <f>H3-I3-J3-K3</f>
        <v>97</v>
      </c>
      <c r="M3" s="7">
        <f>AF3+AY3</f>
        <v>96</v>
      </c>
      <c r="N3" s="7">
        <f>AG3+AZ3</f>
        <v>38</v>
      </c>
      <c r="O3" s="7">
        <f>AH3+BA3</f>
        <v>131</v>
      </c>
      <c r="P3" s="7">
        <f>AI3+BB3</f>
        <v>4</v>
      </c>
      <c r="Q3" s="8">
        <f>H3/F3</f>
        <v>0.27856025039123633</v>
      </c>
      <c r="R3" s="9">
        <f>(H3+N3)/(F3+N3)</f>
        <v>0.3190546528803545</v>
      </c>
      <c r="S3" s="9">
        <f>(L3+(I3*2)+(J3*3)+(K3*4))/F3</f>
        <v>0.5054773082942097</v>
      </c>
      <c r="T3" s="10">
        <f>R3+S3</f>
        <v>0.8245319611745642</v>
      </c>
      <c r="U3" s="7" t="str">
        <f>C3</f>
        <v>Abreu</v>
      </c>
      <c r="V3" s="7" t="str">
        <f>B3</f>
        <v>Jose</v>
      </c>
      <c r="W3" s="7" t="str">
        <f>D3</f>
        <v>CWS</v>
      </c>
      <c r="X3">
        <v>70</v>
      </c>
      <c r="Y3">
        <v>276</v>
      </c>
      <c r="Z3">
        <v>42</v>
      </c>
      <c r="AA3">
        <v>86</v>
      </c>
      <c r="AB3">
        <v>20</v>
      </c>
      <c r="AC3">
        <v>3</v>
      </c>
      <c r="AD3">
        <v>17</v>
      </c>
      <c r="AE3" s="7">
        <f>AA3-AB3-AC3-AD3</f>
        <v>46</v>
      </c>
      <c r="AF3">
        <v>44</v>
      </c>
      <c r="AG3">
        <v>13</v>
      </c>
      <c r="AH3">
        <v>57</v>
      </c>
      <c r="AI3">
        <v>3</v>
      </c>
      <c r="AJ3" s="9">
        <f>AA3/Y3</f>
        <v>0.3115942028985507</v>
      </c>
      <c r="AK3" s="9">
        <f>(AA3+AG3)/(Y3+AG3)</f>
        <v>0.34256055363321797</v>
      </c>
      <c r="AL3" s="9">
        <f>(AE3+(AB3*2)+(AC3*3)+(AD3*4))/Y3</f>
        <v>0.5905797101449275</v>
      </c>
      <c r="AM3" s="10">
        <f>AK3+AL3</f>
        <v>0.9331402637781454</v>
      </c>
      <c r="AN3" s="7" t="str">
        <f>C3</f>
        <v>Abreu</v>
      </c>
      <c r="AO3" s="7" t="str">
        <f>B3</f>
        <v>Jose</v>
      </c>
      <c r="AP3" s="7" t="str">
        <f>D3</f>
        <v>CWS</v>
      </c>
      <c r="AQ3">
        <v>93</v>
      </c>
      <c r="AR3">
        <v>363</v>
      </c>
      <c r="AS3">
        <v>44</v>
      </c>
      <c r="AT3">
        <v>92</v>
      </c>
      <c r="AU3">
        <v>27</v>
      </c>
      <c r="AV3">
        <v>1</v>
      </c>
      <c r="AW3">
        <v>13</v>
      </c>
      <c r="AX3" s="7">
        <f>AT3-AU3-AV3-AW3</f>
        <v>51</v>
      </c>
      <c r="AY3">
        <v>52</v>
      </c>
      <c r="AZ3">
        <v>25</v>
      </c>
      <c r="BA3">
        <v>74</v>
      </c>
      <c r="BB3">
        <v>1</v>
      </c>
      <c r="BC3" s="9">
        <f>AT3/AR3</f>
        <v>0.2534435261707989</v>
      </c>
      <c r="BD3" s="9">
        <f>(AT3+AZ3)/(AR3+AZ3)</f>
        <v>0.3015463917525773</v>
      </c>
      <c r="BE3" s="9">
        <f>(AX3+(AU3*2)+(AV3*3)+(AW3*4))/AR3</f>
        <v>0.44077134986225897</v>
      </c>
      <c r="BF3" s="10">
        <f>BD3+BE3</f>
        <v>0.7423177416148363</v>
      </c>
    </row>
    <row r="4" spans="1:58" ht="12.75">
      <c r="A4" t="s">
        <v>10</v>
      </c>
      <c r="B4" t="s">
        <v>22</v>
      </c>
      <c r="C4" t="s">
        <v>23</v>
      </c>
      <c r="D4" t="s">
        <v>24</v>
      </c>
      <c r="E4" s="7">
        <f>X4+AQ4</f>
        <v>140</v>
      </c>
      <c r="F4" s="7">
        <f>Y4+AR4</f>
        <v>381</v>
      </c>
      <c r="G4" s="7">
        <f>Z4+AS4</f>
        <v>63</v>
      </c>
      <c r="H4" s="7">
        <f>AA4+AT4</f>
        <v>105</v>
      </c>
      <c r="I4" s="7">
        <f>AB4+AU4</f>
        <v>18</v>
      </c>
      <c r="J4" s="7">
        <f>AC4+AV4</f>
        <v>0</v>
      </c>
      <c r="K4" s="2">
        <f>AD4+AW4</f>
        <v>31</v>
      </c>
      <c r="L4" s="7">
        <f>H4-I4-J4-K4</f>
        <v>56</v>
      </c>
      <c r="M4" s="7">
        <f>AF4+AY4</f>
        <v>88</v>
      </c>
      <c r="N4" s="7">
        <f>AG4+AZ4</f>
        <v>44</v>
      </c>
      <c r="O4" s="7">
        <f>AH4+BA4</f>
        <v>116</v>
      </c>
      <c r="P4" s="7">
        <f>AI4+BB4</f>
        <v>0</v>
      </c>
      <c r="Q4" s="8">
        <f>H4/F4</f>
        <v>0.2755905511811024</v>
      </c>
      <c r="R4" s="9">
        <f>(H4+N4)/(F4+N4)</f>
        <v>0.35058823529411764</v>
      </c>
      <c r="S4" s="9">
        <f>(L4+(I4*2)+(J4*3)+(K4*4))/F4</f>
        <v>0.5669291338582677</v>
      </c>
      <c r="T4" s="10">
        <f>R4+S4</f>
        <v>0.9175173691523854</v>
      </c>
      <c r="U4" s="7" t="str">
        <f>C4</f>
        <v>Aguilar</v>
      </c>
      <c r="V4" s="7" t="str">
        <f>B4</f>
        <v>Jesus</v>
      </c>
      <c r="W4" s="7" t="str">
        <f>D4</f>
        <v>MIL</v>
      </c>
      <c r="X4">
        <v>53</v>
      </c>
      <c r="Y4">
        <v>109</v>
      </c>
      <c r="Z4">
        <v>14</v>
      </c>
      <c r="AA4">
        <v>24</v>
      </c>
      <c r="AB4">
        <v>2</v>
      </c>
      <c r="AC4">
        <v>0</v>
      </c>
      <c r="AD4">
        <v>7</v>
      </c>
      <c r="AE4" s="7">
        <f>AA4-AB4-AC4-AD4</f>
        <v>15</v>
      </c>
      <c r="AF4">
        <v>18</v>
      </c>
      <c r="AG4">
        <v>11</v>
      </c>
      <c r="AH4">
        <v>33</v>
      </c>
      <c r="AI4">
        <v>0</v>
      </c>
      <c r="AJ4" s="9">
        <f>AA4/Y4</f>
        <v>0.22018348623853212</v>
      </c>
      <c r="AK4" s="9">
        <f>(AA4+AG4)/(Y4+AG4)</f>
        <v>0.2916666666666667</v>
      </c>
      <c r="AL4" s="9">
        <f>(AE4+(AB4*2)+(AC4*3)+(AD4*4))/Y4</f>
        <v>0.43119266055045874</v>
      </c>
      <c r="AM4" s="10">
        <f>AK4+AL4</f>
        <v>0.7228593272171254</v>
      </c>
      <c r="AN4" s="7" t="str">
        <f>C4</f>
        <v>Aguilar</v>
      </c>
      <c r="AO4" s="7" t="str">
        <f>B4</f>
        <v>Jesus</v>
      </c>
      <c r="AP4" s="7" t="str">
        <f>D4</f>
        <v>MIL</v>
      </c>
      <c r="AQ4">
        <v>87</v>
      </c>
      <c r="AR4">
        <v>272</v>
      </c>
      <c r="AS4">
        <v>49</v>
      </c>
      <c r="AT4">
        <v>81</v>
      </c>
      <c r="AU4">
        <v>16</v>
      </c>
      <c r="AV4">
        <v>0</v>
      </c>
      <c r="AW4">
        <v>24</v>
      </c>
      <c r="AX4" s="7">
        <f>AT4-AU4-AV4-AW4</f>
        <v>41</v>
      </c>
      <c r="AY4">
        <v>70</v>
      </c>
      <c r="AZ4">
        <v>33</v>
      </c>
      <c r="BA4">
        <v>83</v>
      </c>
      <c r="BB4">
        <v>0</v>
      </c>
      <c r="BC4" s="9">
        <f>AT4/AR4</f>
        <v>0.2977941176470588</v>
      </c>
      <c r="BD4" s="9">
        <f>(AT4+AZ4)/(AR4+AZ4)</f>
        <v>0.3737704918032787</v>
      </c>
      <c r="BE4" s="9">
        <f>(AX4+(AU4*2)+(AV4*3)+(AW4*4))/AR4</f>
        <v>0.6213235294117647</v>
      </c>
      <c r="BF4" s="10">
        <f>BD4+BE4</f>
        <v>0.9950940212150434</v>
      </c>
    </row>
    <row r="5" spans="1:58" ht="12.75">
      <c r="A5" t="s">
        <v>7</v>
      </c>
      <c r="B5" t="s">
        <v>25</v>
      </c>
      <c r="C5" t="s">
        <v>26</v>
      </c>
      <c r="D5" t="s">
        <v>27</v>
      </c>
      <c r="E5" s="7">
        <f>X5+AQ5</f>
        <v>150</v>
      </c>
      <c r="F5" s="7">
        <f>Y5+AR5</f>
        <v>622</v>
      </c>
      <c r="G5" s="7">
        <f>Z5+AS5</f>
        <v>108</v>
      </c>
      <c r="H5" s="7">
        <f>AA5+AT5</f>
        <v>176</v>
      </c>
      <c r="I5" s="7">
        <f>AB5+AU5</f>
        <v>38</v>
      </c>
      <c r="J5" s="7">
        <f>AC5+AV5</f>
        <v>8</v>
      </c>
      <c r="K5" s="2">
        <f>AD5+AW5</f>
        <v>26</v>
      </c>
      <c r="L5" s="7">
        <f>H5-I5-J5-K5</f>
        <v>104</v>
      </c>
      <c r="M5" s="7">
        <f>AF5+AY5</f>
        <v>83</v>
      </c>
      <c r="N5" s="7">
        <f>AG5+AZ5</f>
        <v>40</v>
      </c>
      <c r="O5" s="7">
        <f>AH5+BA5</f>
        <v>107</v>
      </c>
      <c r="P5" s="7">
        <f>AI5+BB5</f>
        <v>17</v>
      </c>
      <c r="Q5" s="8">
        <f>H5/F5</f>
        <v>0.2829581993569132</v>
      </c>
      <c r="R5" s="9">
        <f>(H5+N5)/(F5+N5)</f>
        <v>0.32628398791540786</v>
      </c>
      <c r="S5" s="9">
        <f>(L5+(I5*2)+(J5*3)+(K5*4))/F5</f>
        <v>0.49517684887459806</v>
      </c>
      <c r="T5" s="10">
        <f>R5+S5</f>
        <v>0.8214608367900059</v>
      </c>
      <c r="U5" s="7" t="str">
        <f>C5</f>
        <v>Albies</v>
      </c>
      <c r="V5" s="7" t="str">
        <f>B5</f>
        <v>Ozzie</v>
      </c>
      <c r="W5" s="7" t="str">
        <f>D5</f>
        <v>ATL</v>
      </c>
      <c r="X5">
        <v>57</v>
      </c>
      <c r="Y5">
        <v>217</v>
      </c>
      <c r="Z5">
        <v>34</v>
      </c>
      <c r="AA5">
        <v>62</v>
      </c>
      <c r="AB5">
        <v>9</v>
      </c>
      <c r="AC5">
        <v>5</v>
      </c>
      <c r="AD5">
        <v>6</v>
      </c>
      <c r="AE5" s="7">
        <f>AA5-AB5-AC5-AD5</f>
        <v>42</v>
      </c>
      <c r="AF5">
        <v>28</v>
      </c>
      <c r="AG5">
        <v>21</v>
      </c>
      <c r="AH5">
        <v>36</v>
      </c>
      <c r="AI5">
        <v>8</v>
      </c>
      <c r="AJ5" s="9">
        <f>AA5/Y5</f>
        <v>0.2857142857142857</v>
      </c>
      <c r="AK5" s="9">
        <f>(AA5+AG5)/(Y5+AG5)</f>
        <v>0.3487394957983193</v>
      </c>
      <c r="AL5" s="9">
        <f>(AE5+(AB5*2)+(AC5*3)+(AD5*4))/Y5</f>
        <v>0.45622119815668205</v>
      </c>
      <c r="AM5" s="10">
        <f>AK5+AL5</f>
        <v>0.8049606939550014</v>
      </c>
      <c r="AN5" s="7" t="str">
        <f>C5</f>
        <v>Albies</v>
      </c>
      <c r="AO5" s="7" t="str">
        <f>B5</f>
        <v>Ozzie</v>
      </c>
      <c r="AP5" s="7" t="str">
        <f>D5</f>
        <v>ATL</v>
      </c>
      <c r="AQ5">
        <v>93</v>
      </c>
      <c r="AR5">
        <v>405</v>
      </c>
      <c r="AS5">
        <v>74</v>
      </c>
      <c r="AT5">
        <v>114</v>
      </c>
      <c r="AU5">
        <v>29</v>
      </c>
      <c r="AV5">
        <v>3</v>
      </c>
      <c r="AW5">
        <v>20</v>
      </c>
      <c r="AX5" s="7">
        <f>AT5-AU5-AV5-AW5</f>
        <v>62</v>
      </c>
      <c r="AY5">
        <v>55</v>
      </c>
      <c r="AZ5">
        <v>19</v>
      </c>
      <c r="BA5">
        <v>71</v>
      </c>
      <c r="BB5">
        <v>9</v>
      </c>
      <c r="BC5" s="9">
        <f>AT5/AR5</f>
        <v>0.2814814814814815</v>
      </c>
      <c r="BD5" s="9">
        <f>(AT5+AZ5)/(AR5+AZ5)</f>
        <v>0.3136792452830189</v>
      </c>
      <c r="BE5" s="9">
        <f>(AX5+(AU5*2)+(AV5*3)+(AW5*4))/AR5</f>
        <v>0.5160493827160494</v>
      </c>
      <c r="BF5" s="10">
        <f>BD5+BE5</f>
        <v>0.8297286279990683</v>
      </c>
    </row>
    <row r="6" spans="1:58" ht="12.75">
      <c r="A6" t="s">
        <v>10</v>
      </c>
      <c r="B6" t="s">
        <v>28</v>
      </c>
      <c r="C6" t="s">
        <v>29</v>
      </c>
      <c r="D6" t="s">
        <v>30</v>
      </c>
      <c r="E6" s="7">
        <f>X6+AQ6</f>
        <v>148</v>
      </c>
      <c r="F6" s="7">
        <f>Y6+AR6</f>
        <v>495</v>
      </c>
      <c r="G6" s="7">
        <f>Z6+AS6</f>
        <v>65</v>
      </c>
      <c r="H6" s="7">
        <f>AA6+AT6</f>
        <v>127</v>
      </c>
      <c r="I6" s="7">
        <f>AB6+AU6</f>
        <v>22</v>
      </c>
      <c r="J6" s="7">
        <f>AC6+AV6</f>
        <v>0</v>
      </c>
      <c r="K6" s="2">
        <f>AD6+AW6</f>
        <v>21</v>
      </c>
      <c r="L6" s="7">
        <f>H6-I6-J6-K6</f>
        <v>84</v>
      </c>
      <c r="M6" s="7">
        <f>AF6+AY6</f>
        <v>77</v>
      </c>
      <c r="N6" s="7">
        <f>AG6+AZ6</f>
        <v>59</v>
      </c>
      <c r="O6" s="7">
        <f>AH6+BA6</f>
        <v>121</v>
      </c>
      <c r="P6" s="7">
        <f>AI6+BB6</f>
        <v>1</v>
      </c>
      <c r="Q6" s="8">
        <f>H6/F6</f>
        <v>0.25656565656565655</v>
      </c>
      <c r="R6" s="9">
        <f>(H6+N6)/(F6+N6)</f>
        <v>0.33574007220216606</v>
      </c>
      <c r="S6" s="9">
        <f>(L6+(I6*2)+(J6*3)+(K6*4))/F6</f>
        <v>0.42828282828282827</v>
      </c>
      <c r="T6" s="10">
        <f>R6+S6</f>
        <v>0.7640229004849943</v>
      </c>
      <c r="U6" s="7" t="str">
        <f>C6</f>
        <v>Alonso</v>
      </c>
      <c r="V6" s="7" t="str">
        <f>B6</f>
        <v>Yonder</v>
      </c>
      <c r="W6" s="7" t="str">
        <f>D6</f>
        <v>OAK / SEA / CLE</v>
      </c>
      <c r="X6" s="11">
        <f>21+42</f>
        <v>63</v>
      </c>
      <c r="Y6" s="11">
        <f>61+132</f>
        <v>193</v>
      </c>
      <c r="Z6" s="11">
        <f>6+20</f>
        <v>26</v>
      </c>
      <c r="AA6" s="11">
        <f>14+35</f>
        <v>49</v>
      </c>
      <c r="AB6" s="11">
        <f>3+5</f>
        <v>8</v>
      </c>
      <c r="AC6" s="11">
        <f>0+0</f>
        <v>0</v>
      </c>
      <c r="AD6" s="11">
        <f>2+6</f>
        <v>8</v>
      </c>
      <c r="AE6" s="7">
        <f>AA6-AB6-AC6-AD6</f>
        <v>33</v>
      </c>
      <c r="AF6" s="11">
        <f>6+18</f>
        <v>24</v>
      </c>
      <c r="AG6" s="11">
        <f>11+18</f>
        <v>29</v>
      </c>
      <c r="AH6" s="11">
        <f>19+30</f>
        <v>49</v>
      </c>
      <c r="AI6" s="11">
        <f>0+1</f>
        <v>1</v>
      </c>
      <c r="AJ6" s="9">
        <f>AA6/Y6</f>
        <v>0.2538860103626943</v>
      </c>
      <c r="AK6" s="9">
        <f>(AA6+AG6)/(Y6+AG6)</f>
        <v>0.35135135135135137</v>
      </c>
      <c r="AL6" s="9">
        <f>(AE6+(AB6*2)+(AC6*3)+(AD6*4))/Y6</f>
        <v>0.41968911917098445</v>
      </c>
      <c r="AM6" s="10">
        <f>AK6+AL6</f>
        <v>0.7710404705223358</v>
      </c>
      <c r="AN6" s="7" t="str">
        <f>C6</f>
        <v>Alonso</v>
      </c>
      <c r="AO6" s="7" t="str">
        <f>B6</f>
        <v>Yonder</v>
      </c>
      <c r="AP6" s="7" t="str">
        <f>D6</f>
        <v>OAK / SEA / CLE</v>
      </c>
      <c r="AQ6">
        <v>85</v>
      </c>
      <c r="AR6">
        <v>302</v>
      </c>
      <c r="AS6">
        <v>39</v>
      </c>
      <c r="AT6">
        <v>78</v>
      </c>
      <c r="AU6">
        <v>14</v>
      </c>
      <c r="AV6">
        <v>0</v>
      </c>
      <c r="AW6">
        <v>13</v>
      </c>
      <c r="AX6" s="7">
        <f>AT6-AU6-AV6-AW6</f>
        <v>51</v>
      </c>
      <c r="AY6">
        <v>53</v>
      </c>
      <c r="AZ6">
        <v>30</v>
      </c>
      <c r="BA6">
        <v>72</v>
      </c>
      <c r="BB6">
        <v>0</v>
      </c>
      <c r="BC6" s="9">
        <f>AT6/AR6</f>
        <v>0.2582781456953642</v>
      </c>
      <c r="BD6" s="9">
        <f>(AT6+AZ6)/(AR6+AZ6)</f>
        <v>0.3253012048192771</v>
      </c>
      <c r="BE6" s="9">
        <f>(AX6+(AU6*2)+(AV6*3)+(AW6*4))/AR6</f>
        <v>0.4337748344370861</v>
      </c>
      <c r="BF6" s="10">
        <f>BD6+BE6</f>
        <v>0.7590760392563631</v>
      </c>
    </row>
    <row r="7" spans="1:58" ht="12.75">
      <c r="A7" t="s">
        <v>7</v>
      </c>
      <c r="B7" t="s">
        <v>19</v>
      </c>
      <c r="C7" t="s">
        <v>31</v>
      </c>
      <c r="D7" t="s">
        <v>32</v>
      </c>
      <c r="E7" s="7">
        <f>X7+AQ7</f>
        <v>166</v>
      </c>
      <c r="F7" s="7">
        <f>Y7+AR7</f>
        <v>645</v>
      </c>
      <c r="G7" s="7">
        <f>Z7+AS7</f>
        <v>113</v>
      </c>
      <c r="H7" s="7">
        <f>AA7+AT7</f>
        <v>217</v>
      </c>
      <c r="I7" s="7">
        <f>AB7+AU7</f>
        <v>37</v>
      </c>
      <c r="J7" s="7">
        <f>AC7+AV7</f>
        <v>4</v>
      </c>
      <c r="K7" s="2">
        <f>AD7+AW7</f>
        <v>20</v>
      </c>
      <c r="L7" s="7">
        <f>H7-I7-J7-K7</f>
        <v>156</v>
      </c>
      <c r="M7" s="7">
        <f>AF7+AY7</f>
        <v>75</v>
      </c>
      <c r="N7" s="7">
        <f>AG7+AZ7</f>
        <v>60</v>
      </c>
      <c r="O7" s="7">
        <f>AH7+BA7</f>
        <v>91</v>
      </c>
      <c r="P7" s="7">
        <f>AI7+BB7</f>
        <v>28</v>
      </c>
      <c r="Q7" s="8">
        <f>H7/F7</f>
        <v>0.3364341085271318</v>
      </c>
      <c r="R7" s="9">
        <f>(H7+N7)/(F7+N7)</f>
        <v>0.39290780141843973</v>
      </c>
      <c r="S7" s="9">
        <f>(L7+(I7*2)+(J7*3)+(K7*4))/F7</f>
        <v>0.4992248062015504</v>
      </c>
      <c r="T7" s="10">
        <f>R7+S7</f>
        <v>0.8921326076199901</v>
      </c>
      <c r="U7" s="7" t="str">
        <f>C7</f>
        <v>Altuve</v>
      </c>
      <c r="V7" s="7" t="str">
        <f>B7</f>
        <v>Jose</v>
      </c>
      <c r="W7" s="7" t="str">
        <f>D7</f>
        <v>HOU</v>
      </c>
      <c r="X7">
        <v>67</v>
      </c>
      <c r="Y7">
        <v>256</v>
      </c>
      <c r="Z7">
        <v>50</v>
      </c>
      <c r="AA7">
        <v>88</v>
      </c>
      <c r="AB7">
        <v>14</v>
      </c>
      <c r="AC7">
        <v>2</v>
      </c>
      <c r="AD7">
        <v>11</v>
      </c>
      <c r="AE7" s="7">
        <f>AA7-AB7-AC7-AD7</f>
        <v>61</v>
      </c>
      <c r="AF7">
        <v>31</v>
      </c>
      <c r="AG7">
        <v>21</v>
      </c>
      <c r="AH7">
        <v>38</v>
      </c>
      <c r="AI7">
        <v>14</v>
      </c>
      <c r="AJ7" s="9">
        <f>AA7/Y7</f>
        <v>0.34375</v>
      </c>
      <c r="AK7" s="9">
        <f>(AA7+AG7)/(Y7+AG7)</f>
        <v>0.3935018050541516</v>
      </c>
      <c r="AL7" s="9">
        <f>(AE7+(AB7*2)+(AC7*3)+(AD7*4))/Y7</f>
        <v>0.54296875</v>
      </c>
      <c r="AM7" s="10">
        <f>AK7+AL7</f>
        <v>0.9364705550541517</v>
      </c>
      <c r="AN7" s="7" t="str">
        <f>C7</f>
        <v>Altuve</v>
      </c>
      <c r="AO7" s="7" t="str">
        <f>B7</f>
        <v>Jose</v>
      </c>
      <c r="AP7" s="7" t="str">
        <f>D7</f>
        <v>HOU</v>
      </c>
      <c r="AQ7">
        <v>99</v>
      </c>
      <c r="AR7">
        <v>389</v>
      </c>
      <c r="AS7">
        <v>63</v>
      </c>
      <c r="AT7">
        <v>129</v>
      </c>
      <c r="AU7">
        <v>23</v>
      </c>
      <c r="AV7">
        <v>2</v>
      </c>
      <c r="AW7">
        <v>9</v>
      </c>
      <c r="AX7" s="7">
        <f>AT7-AU7-AV7-AW7</f>
        <v>95</v>
      </c>
      <c r="AY7">
        <v>44</v>
      </c>
      <c r="AZ7">
        <v>39</v>
      </c>
      <c r="BA7">
        <v>53</v>
      </c>
      <c r="BB7">
        <v>14</v>
      </c>
      <c r="BC7" s="9">
        <f>AT7/AR7</f>
        <v>0.33161953727506427</v>
      </c>
      <c r="BD7" s="9">
        <f>(AT7+AZ7)/(AR7+AZ7)</f>
        <v>0.3925233644859813</v>
      </c>
      <c r="BE7" s="9">
        <f>(AX7+(AU7*2)+(AV7*3)+(AW7*4))/AR7</f>
        <v>0.4704370179948586</v>
      </c>
      <c r="BF7" s="10">
        <f>BD7+BE7</f>
        <v>0.8629603824808398</v>
      </c>
    </row>
    <row r="8" spans="1:58" ht="12.75">
      <c r="A8" t="s">
        <v>8</v>
      </c>
      <c r="B8" t="s">
        <v>33</v>
      </c>
      <c r="C8" t="s">
        <v>34</v>
      </c>
      <c r="D8" t="s">
        <v>35</v>
      </c>
      <c r="E8" s="7">
        <f>X8+AQ8</f>
        <v>122</v>
      </c>
      <c r="F8" s="7">
        <f>Y8+AR8</f>
        <v>462</v>
      </c>
      <c r="G8" s="7">
        <f>Z8+AS8</f>
        <v>66</v>
      </c>
      <c r="H8" s="7">
        <f>AA8+AT8</f>
        <v>131</v>
      </c>
      <c r="I8" s="7">
        <f>AB8+AU8</f>
        <v>30</v>
      </c>
      <c r="J8" s="7">
        <f>AC8+AV8</f>
        <v>4</v>
      </c>
      <c r="K8" s="2">
        <f>AD8+AW8</f>
        <v>8</v>
      </c>
      <c r="L8" s="7">
        <f>H8-I8-J8-K8</f>
        <v>89</v>
      </c>
      <c r="M8" s="7">
        <f>AF8+AY8</f>
        <v>57</v>
      </c>
      <c r="N8" s="7">
        <f>AG8+AZ8</f>
        <v>47</v>
      </c>
      <c r="O8" s="7">
        <f>AH8+BA8</f>
        <v>100</v>
      </c>
      <c r="P8" s="7">
        <f>AI8+BB8</f>
        <v>2</v>
      </c>
      <c r="Q8" s="8">
        <f>H8/F8</f>
        <v>0.28354978354978355</v>
      </c>
      <c r="R8" s="9">
        <f>(H8+N8)/(F8+N8)</f>
        <v>0.34970530451866405</v>
      </c>
      <c r="S8" s="9">
        <f>(L8+(I8*2)+(J8*3)+(K8*4))/F8</f>
        <v>0.41774891774891776</v>
      </c>
      <c r="T8" s="10">
        <f>R8+S8</f>
        <v>0.7674542222675818</v>
      </c>
      <c r="U8" s="7" t="str">
        <f>C8</f>
        <v>Anderson</v>
      </c>
      <c r="V8" s="7" t="str">
        <f>B8</f>
        <v>Brian</v>
      </c>
      <c r="W8" s="7" t="str">
        <f>D8</f>
        <v>MIA</v>
      </c>
      <c r="X8">
        <v>25</v>
      </c>
      <c r="Y8">
        <v>84</v>
      </c>
      <c r="Z8">
        <v>11</v>
      </c>
      <c r="AA8">
        <v>22</v>
      </c>
      <c r="AB8">
        <v>7</v>
      </c>
      <c r="AC8">
        <v>1</v>
      </c>
      <c r="AD8">
        <v>0</v>
      </c>
      <c r="AE8" s="7">
        <f>AA8-AB8-AC8-AD8</f>
        <v>14</v>
      </c>
      <c r="AF8">
        <v>8</v>
      </c>
      <c r="AG8">
        <v>10</v>
      </c>
      <c r="AH8">
        <v>28</v>
      </c>
      <c r="AI8">
        <v>0</v>
      </c>
      <c r="AJ8" s="9">
        <f>AA8/Y8</f>
        <v>0.2619047619047619</v>
      </c>
      <c r="AK8" s="9">
        <f>(AA8+AG8)/(Y8+AG8)</f>
        <v>0.3404255319148936</v>
      </c>
      <c r="AL8" s="9">
        <f>(AE8+(AB8*2)+(AC8*3)+(AD8*4))/Y8</f>
        <v>0.36904761904761907</v>
      </c>
      <c r="AM8" s="10">
        <f>AK8+AL8</f>
        <v>0.7094731509625127</v>
      </c>
      <c r="AN8" s="7" t="str">
        <f>C8</f>
        <v>Anderson</v>
      </c>
      <c r="AO8" s="7" t="str">
        <f>B8</f>
        <v>Brian</v>
      </c>
      <c r="AP8" s="7" t="str">
        <f>D8</f>
        <v>MIA</v>
      </c>
      <c r="AQ8">
        <v>97</v>
      </c>
      <c r="AR8">
        <v>378</v>
      </c>
      <c r="AS8">
        <v>55</v>
      </c>
      <c r="AT8">
        <v>109</v>
      </c>
      <c r="AU8">
        <v>23</v>
      </c>
      <c r="AV8">
        <v>3</v>
      </c>
      <c r="AW8">
        <v>8</v>
      </c>
      <c r="AX8" s="7">
        <f>AT8-AU8-AV8-AW8</f>
        <v>75</v>
      </c>
      <c r="AY8">
        <v>49</v>
      </c>
      <c r="AZ8">
        <v>37</v>
      </c>
      <c r="BA8">
        <v>72</v>
      </c>
      <c r="BB8">
        <v>2</v>
      </c>
      <c r="BC8" s="9">
        <f>AT8/AR8</f>
        <v>0.28835978835978837</v>
      </c>
      <c r="BD8" s="9">
        <f>(AT8+AZ8)/(AR8+AZ8)</f>
        <v>0.35180722891566263</v>
      </c>
      <c r="BE8" s="9">
        <f>(AX8+(AU8*2)+(AV8*3)+(AW8*4))/AR8</f>
        <v>0.42857142857142855</v>
      </c>
      <c r="BF8" s="10">
        <f>BD8+BE8</f>
        <v>0.7803786574870912</v>
      </c>
    </row>
    <row r="9" spans="1:58" ht="12.75">
      <c r="A9" t="s">
        <v>36</v>
      </c>
      <c r="B9" t="s">
        <v>37</v>
      </c>
      <c r="C9" t="s">
        <v>34</v>
      </c>
      <c r="D9" t="s">
        <v>21</v>
      </c>
      <c r="E9" s="7">
        <f>X9+AQ9</f>
        <v>160</v>
      </c>
      <c r="F9" s="7">
        <f>Y9+AR9</f>
        <v>608</v>
      </c>
      <c r="G9" s="7">
        <f>Z9+AS9</f>
        <v>87</v>
      </c>
      <c r="H9" s="7">
        <f>AA9+AT9</f>
        <v>158</v>
      </c>
      <c r="I9" s="7">
        <f>AB9+AU9</f>
        <v>28</v>
      </c>
      <c r="J9" s="7">
        <f>AC9+AV9</f>
        <v>5</v>
      </c>
      <c r="K9" s="2">
        <f>AD9+AW9</f>
        <v>21</v>
      </c>
      <c r="L9" s="7">
        <f>H9-I9-J9-K9</f>
        <v>104</v>
      </c>
      <c r="M9" s="7">
        <f>AF9+AY9</f>
        <v>67</v>
      </c>
      <c r="N9" s="7">
        <f>AG9+AZ9</f>
        <v>27</v>
      </c>
      <c r="O9" s="7">
        <f>AH9+BA9</f>
        <v>163</v>
      </c>
      <c r="P9" s="7">
        <f>AI9+BB9</f>
        <v>31</v>
      </c>
      <c r="Q9" s="8">
        <f>H9/F9</f>
        <v>0.2598684210526316</v>
      </c>
      <c r="R9" s="9">
        <f>(H9+N9)/(F9+N9)</f>
        <v>0.29133858267716534</v>
      </c>
      <c r="S9" s="9">
        <f>(L9+(I9*2)+(J9*3)+(K9*4))/F9</f>
        <v>0.42598684210526316</v>
      </c>
      <c r="T9" s="10">
        <f>R9+S9</f>
        <v>0.7173254247824286</v>
      </c>
      <c r="U9" s="7" t="str">
        <f>C9</f>
        <v>Anderson</v>
      </c>
      <c r="V9" s="7" t="str">
        <f>B9</f>
        <v>Tim</v>
      </c>
      <c r="W9" s="7" t="str">
        <f>D9</f>
        <v>CWS</v>
      </c>
      <c r="X9">
        <v>68</v>
      </c>
      <c r="Y9">
        <v>275</v>
      </c>
      <c r="Z9">
        <v>36</v>
      </c>
      <c r="AA9">
        <v>76</v>
      </c>
      <c r="AB9">
        <v>15</v>
      </c>
      <c r="AC9">
        <v>3</v>
      </c>
      <c r="AD9">
        <v>8</v>
      </c>
      <c r="AE9" s="7">
        <f>AA9-AB9-AC9-AD9</f>
        <v>50</v>
      </c>
      <c r="AF9">
        <v>28</v>
      </c>
      <c r="AG9">
        <v>4</v>
      </c>
      <c r="AH9">
        <v>75</v>
      </c>
      <c r="AI9">
        <v>10</v>
      </c>
      <c r="AJ9" s="9">
        <f>AA9/Y9</f>
        <v>0.27636363636363637</v>
      </c>
      <c r="AK9" s="9">
        <f>(AA9+AG9)/(Y9+AG9)</f>
        <v>0.2867383512544803</v>
      </c>
      <c r="AL9" s="9">
        <f>(AE9+(AB9*2)+(AC9*3)+(AD9*4))/Y9</f>
        <v>0.44</v>
      </c>
      <c r="AM9" s="10">
        <f>AK9+AL9</f>
        <v>0.7267383512544803</v>
      </c>
      <c r="AN9" s="7" t="str">
        <f>C9</f>
        <v>Anderson</v>
      </c>
      <c r="AO9" s="7" t="str">
        <f>B9</f>
        <v>Tim</v>
      </c>
      <c r="AP9" s="7" t="str">
        <f>D9</f>
        <v>CWS</v>
      </c>
      <c r="AQ9">
        <v>92</v>
      </c>
      <c r="AR9">
        <v>333</v>
      </c>
      <c r="AS9">
        <v>51</v>
      </c>
      <c r="AT9">
        <v>82</v>
      </c>
      <c r="AU9">
        <v>13</v>
      </c>
      <c r="AV9">
        <v>2</v>
      </c>
      <c r="AW9">
        <v>13</v>
      </c>
      <c r="AX9" s="7">
        <f>AT9-AU9-AV9-AW9</f>
        <v>54</v>
      </c>
      <c r="AY9">
        <v>39</v>
      </c>
      <c r="AZ9">
        <v>23</v>
      </c>
      <c r="BA9">
        <v>88</v>
      </c>
      <c r="BB9">
        <v>21</v>
      </c>
      <c r="BC9" s="9">
        <f>AT9/AR9</f>
        <v>0.24624624624624625</v>
      </c>
      <c r="BD9" s="9">
        <f>(AT9+AZ9)/(AR9+AZ9)</f>
        <v>0.2949438202247191</v>
      </c>
      <c r="BE9" s="9">
        <f>(AX9+(AU9*2)+(AV9*3)+(AW9*4))/AR9</f>
        <v>0.4144144144144144</v>
      </c>
      <c r="BF9" s="10">
        <f>BD9+BE9</f>
        <v>0.7093582346391335</v>
      </c>
    </row>
    <row r="10" spans="1:58" ht="12.75">
      <c r="A10" t="s">
        <v>36</v>
      </c>
      <c r="B10" t="s">
        <v>38</v>
      </c>
      <c r="C10" t="s">
        <v>39</v>
      </c>
      <c r="D10" t="s">
        <v>40</v>
      </c>
      <c r="E10" s="7">
        <f>X10+AQ10</f>
        <v>110</v>
      </c>
      <c r="F10" s="7">
        <f>Y10+AR10</f>
        <v>453</v>
      </c>
      <c r="G10" s="7">
        <f>Z10+AS10</f>
        <v>65</v>
      </c>
      <c r="H10" s="7">
        <f>AA10+AT10</f>
        <v>127</v>
      </c>
      <c r="I10" s="7">
        <f>AB10+AU10</f>
        <v>32</v>
      </c>
      <c r="J10" s="7">
        <f>AC10+AV10</f>
        <v>3</v>
      </c>
      <c r="K10" s="2">
        <f>AD10+AW10</f>
        <v>11</v>
      </c>
      <c r="L10" s="7">
        <f>H10-I10-J10-K10</f>
        <v>81</v>
      </c>
      <c r="M10" s="7">
        <f>AF10+AY10</f>
        <v>47</v>
      </c>
      <c r="N10" s="7">
        <f>AG10+AZ10</f>
        <v>28</v>
      </c>
      <c r="O10" s="7">
        <f>AH10+BA10</f>
        <v>60</v>
      </c>
      <c r="P10" s="7">
        <f>AI10+BB10</f>
        <v>7</v>
      </c>
      <c r="Q10" s="8">
        <f>H10/F10</f>
        <v>0.2803532008830022</v>
      </c>
      <c r="R10" s="9">
        <f>(H10+N10)/(F10+N10)</f>
        <v>0.32224532224532226</v>
      </c>
      <c r="S10" s="9">
        <f>(L10+(I10*2)+(J10*3)+(K10*4))/F10</f>
        <v>0.4370860927152318</v>
      </c>
      <c r="T10" s="10">
        <f>R10+S10</f>
        <v>0.7593314149605541</v>
      </c>
      <c r="U10" s="7" t="str">
        <f>C10</f>
        <v>Andrus</v>
      </c>
      <c r="V10" s="7" t="str">
        <f>B10</f>
        <v>Elvis</v>
      </c>
      <c r="W10" s="7" t="str">
        <f>D10</f>
        <v>TEX</v>
      </c>
      <c r="X10">
        <v>74</v>
      </c>
      <c r="Y10">
        <v>303</v>
      </c>
      <c r="Z10">
        <v>48</v>
      </c>
      <c r="AA10">
        <v>89</v>
      </c>
      <c r="AB10">
        <v>23</v>
      </c>
      <c r="AC10">
        <v>2</v>
      </c>
      <c r="AD10">
        <v>9</v>
      </c>
      <c r="AE10" s="7">
        <f>AA10-AB10-AC10-AD10</f>
        <v>55</v>
      </c>
      <c r="AF10">
        <v>38</v>
      </c>
      <c r="AG10">
        <v>15</v>
      </c>
      <c r="AH10">
        <v>42</v>
      </c>
      <c r="AI10">
        <v>5</v>
      </c>
      <c r="AJ10" s="9">
        <f>AA10/Y10</f>
        <v>0.29372937293729373</v>
      </c>
      <c r="AK10" s="9">
        <f>(AA10+AG10)/(Y10+AG10)</f>
        <v>0.3270440251572327</v>
      </c>
      <c r="AL10" s="9">
        <f>(AE10+(AB10*2)+(AC10*3)+(AD10*4))/Y10</f>
        <v>0.47194719471947194</v>
      </c>
      <c r="AM10" s="10">
        <f>AK10+AL10</f>
        <v>0.7989912198767046</v>
      </c>
      <c r="AN10" s="7" t="str">
        <f>C10</f>
        <v>Andrus</v>
      </c>
      <c r="AO10" s="7" t="str">
        <f>B10</f>
        <v>Elvis</v>
      </c>
      <c r="AP10" s="7" t="str">
        <f>D10</f>
        <v>TEX</v>
      </c>
      <c r="AQ10">
        <v>36</v>
      </c>
      <c r="AR10">
        <v>150</v>
      </c>
      <c r="AS10">
        <v>17</v>
      </c>
      <c r="AT10">
        <v>38</v>
      </c>
      <c r="AU10">
        <v>9</v>
      </c>
      <c r="AV10">
        <v>1</v>
      </c>
      <c r="AW10">
        <v>2</v>
      </c>
      <c r="AX10" s="7">
        <f>AT10-AU10-AV10-AW10</f>
        <v>26</v>
      </c>
      <c r="AY10">
        <v>9</v>
      </c>
      <c r="AZ10">
        <v>13</v>
      </c>
      <c r="BA10">
        <v>18</v>
      </c>
      <c r="BB10">
        <v>2</v>
      </c>
      <c r="BC10" s="9">
        <f>AT10/AR10</f>
        <v>0.25333333333333335</v>
      </c>
      <c r="BD10" s="9">
        <f>(AT10+AZ10)/(AR10+AZ10)</f>
        <v>0.3128834355828221</v>
      </c>
      <c r="BE10" s="9">
        <f>(AX10+(AU10*2)+(AV10*3)+(AW10*4))/AR10</f>
        <v>0.36666666666666664</v>
      </c>
      <c r="BF10" s="10">
        <f>BD10+BE10</f>
        <v>0.6795501022494888</v>
      </c>
    </row>
    <row r="11" spans="1:58" ht="12.75">
      <c r="A11" t="s">
        <v>8</v>
      </c>
      <c r="B11" t="s">
        <v>41</v>
      </c>
      <c r="C11" t="s">
        <v>42</v>
      </c>
      <c r="D11" t="s">
        <v>43</v>
      </c>
      <c r="E11" s="7">
        <f>X11+AQ11</f>
        <v>88</v>
      </c>
      <c r="F11" s="7">
        <f>Y11+AR11</f>
        <v>322</v>
      </c>
      <c r="G11" s="7">
        <f>Z11+AS11</f>
        <v>42</v>
      </c>
      <c r="H11" s="7">
        <f>AA11+AT11</f>
        <v>90</v>
      </c>
      <c r="I11" s="7">
        <f>AB11+AU11</f>
        <v>28</v>
      </c>
      <c r="J11" s="7">
        <f>AC11+AV11</f>
        <v>2</v>
      </c>
      <c r="K11" s="2">
        <f>AD11+AW11</f>
        <v>12</v>
      </c>
      <c r="L11" s="7">
        <f>H11-I11-J11-K11</f>
        <v>48</v>
      </c>
      <c r="M11" s="7">
        <f>AF11+AY11</f>
        <v>39</v>
      </c>
      <c r="N11" s="7">
        <f>AG11+AZ11</f>
        <v>16</v>
      </c>
      <c r="O11" s="7">
        <f>AH11+BA11</f>
        <v>59</v>
      </c>
      <c r="P11" s="7">
        <f>AI11+BB11</f>
        <v>1</v>
      </c>
      <c r="Q11" s="8">
        <f>H11/F11</f>
        <v>0.2795031055900621</v>
      </c>
      <c r="R11" s="9">
        <f>(H11+N11)/(F11+N11)</f>
        <v>0.3136094674556213</v>
      </c>
      <c r="S11" s="9">
        <f>(L11+(I11*2)+(J11*3)+(K11*4))/F11</f>
        <v>0.4906832298136646</v>
      </c>
      <c r="T11" s="10">
        <f>R11+S11</f>
        <v>0.8042926972692859</v>
      </c>
      <c r="U11" s="7" t="str">
        <f>C11</f>
        <v>Andujar</v>
      </c>
      <c r="V11" s="7" t="str">
        <f>B11</f>
        <v>Miguel</v>
      </c>
      <c r="W11" s="7" t="str">
        <f>D11</f>
        <v>NYY</v>
      </c>
      <c r="X11">
        <v>4</v>
      </c>
      <c r="Y11">
        <v>3</v>
      </c>
      <c r="Z11">
        <v>0</v>
      </c>
      <c r="AA11">
        <v>1</v>
      </c>
      <c r="AB11">
        <v>1</v>
      </c>
      <c r="AC11">
        <v>0</v>
      </c>
      <c r="AD11">
        <v>0</v>
      </c>
      <c r="AE11" s="7">
        <f>AA11-AB11-AC11-AD11</f>
        <v>0</v>
      </c>
      <c r="AF11">
        <v>0</v>
      </c>
      <c r="AG11">
        <v>0</v>
      </c>
      <c r="AH11">
        <v>0</v>
      </c>
      <c r="AI11">
        <v>0</v>
      </c>
      <c r="AJ11" s="9">
        <f>AA11/Y11</f>
        <v>0.3333333333333333</v>
      </c>
      <c r="AK11" s="9">
        <f>(AA11+AG11)/(Y11+AG11)</f>
        <v>0.3333333333333333</v>
      </c>
      <c r="AL11" s="9">
        <f>(AE11+(AB11*2)+(AC11*3)+(AD11*4))/Y11</f>
        <v>0.6666666666666666</v>
      </c>
      <c r="AM11" s="10">
        <f>AK11+AL11</f>
        <v>1</v>
      </c>
      <c r="AN11" s="7" t="str">
        <f>C11</f>
        <v>Andujar</v>
      </c>
      <c r="AO11" s="7" t="str">
        <f>B11</f>
        <v>Miguel</v>
      </c>
      <c r="AP11" s="7" t="str">
        <f>D11</f>
        <v>NYY</v>
      </c>
      <c r="AQ11">
        <v>84</v>
      </c>
      <c r="AR11">
        <v>319</v>
      </c>
      <c r="AS11">
        <v>42</v>
      </c>
      <c r="AT11">
        <v>89</v>
      </c>
      <c r="AU11">
        <v>27</v>
      </c>
      <c r="AV11">
        <v>2</v>
      </c>
      <c r="AW11">
        <v>12</v>
      </c>
      <c r="AX11" s="7">
        <f>AT11-AU11-AV11-AW11</f>
        <v>48</v>
      </c>
      <c r="AY11">
        <v>39</v>
      </c>
      <c r="AZ11">
        <v>16</v>
      </c>
      <c r="BA11">
        <v>59</v>
      </c>
      <c r="BB11">
        <v>1</v>
      </c>
      <c r="BC11" s="9">
        <f>AT11/AR11</f>
        <v>0.27899686520376177</v>
      </c>
      <c r="BD11" s="9">
        <f>(AT11+AZ11)/(AR11+AZ11)</f>
        <v>0.31343283582089554</v>
      </c>
      <c r="BE11" s="9">
        <f>(AX11+(AU11*2)+(AV11*3)+(AW11*4))/AR11</f>
        <v>0.4890282131661442</v>
      </c>
      <c r="BF11" s="10">
        <f>BD11+BE11</f>
        <v>0.8024610489870397</v>
      </c>
    </row>
    <row r="12" spans="1:58" ht="12.75">
      <c r="A12" t="s">
        <v>8</v>
      </c>
      <c r="B12" t="s">
        <v>44</v>
      </c>
      <c r="C12" t="s">
        <v>45</v>
      </c>
      <c r="D12" t="s">
        <v>46</v>
      </c>
      <c r="E12" s="7">
        <f>X12+AQ12</f>
        <v>160</v>
      </c>
      <c r="F12" s="7">
        <f>Y12+AR12</f>
        <v>597</v>
      </c>
      <c r="G12" s="7">
        <f>Z12+AS12</f>
        <v>107</v>
      </c>
      <c r="H12" s="7">
        <f>AA12+AT12</f>
        <v>188</v>
      </c>
      <c r="I12" s="7">
        <f>AB12+AU12</f>
        <v>36</v>
      </c>
      <c r="J12" s="7">
        <f>AC12+AV12</f>
        <v>4</v>
      </c>
      <c r="K12" s="2">
        <f>AD12+AW12</f>
        <v>43</v>
      </c>
      <c r="L12" s="7">
        <f>H12-I12-J12-K12</f>
        <v>105</v>
      </c>
      <c r="M12" s="7">
        <f>AF12+AY12</f>
        <v>128</v>
      </c>
      <c r="N12" s="7">
        <f>AG12+AZ12</f>
        <v>84</v>
      </c>
      <c r="O12" s="7">
        <f>AH12+BA12</f>
        <v>114</v>
      </c>
      <c r="P12" s="7">
        <f>AI12+BB12</f>
        <v>3</v>
      </c>
      <c r="Q12" s="8">
        <f>H12/F12</f>
        <v>0.3149078726968174</v>
      </c>
      <c r="R12" s="9">
        <f>(H12+N12)/(F12+N12)</f>
        <v>0.39941262848751835</v>
      </c>
      <c r="S12" s="9">
        <f>(L12+(I12*2)+(J12*3)+(K12*4))/F12</f>
        <v>0.6046901172529313</v>
      </c>
      <c r="T12" s="10">
        <f>R12+S12</f>
        <v>1.0041027457404497</v>
      </c>
      <c r="U12" s="7" t="str">
        <f>C12</f>
        <v>Arenado</v>
      </c>
      <c r="V12" s="7" t="str">
        <f>B12</f>
        <v>Nolan</v>
      </c>
      <c r="W12" s="7" t="str">
        <f>D12</f>
        <v>COL</v>
      </c>
      <c r="X12">
        <v>70</v>
      </c>
      <c r="Y12">
        <v>254</v>
      </c>
      <c r="Z12">
        <v>44</v>
      </c>
      <c r="AA12">
        <v>81</v>
      </c>
      <c r="AB12">
        <v>15</v>
      </c>
      <c r="AC12">
        <v>2</v>
      </c>
      <c r="AD12">
        <v>20</v>
      </c>
      <c r="AE12" s="7">
        <f>AA12-AB12-AC12-AD12</f>
        <v>44</v>
      </c>
      <c r="AF12">
        <v>60</v>
      </c>
      <c r="AG12">
        <v>35</v>
      </c>
      <c r="AH12">
        <v>42</v>
      </c>
      <c r="AI12">
        <v>1</v>
      </c>
      <c r="AJ12" s="9">
        <f>AA12/Y12</f>
        <v>0.3188976377952756</v>
      </c>
      <c r="AK12" s="9">
        <f>(AA12+AG12)/(Y12+AG12)</f>
        <v>0.4013840830449827</v>
      </c>
      <c r="AL12" s="9">
        <f>(AE12+(AB12*2)+(AC12*3)+(AD12*4))/Y12</f>
        <v>0.6299212598425197</v>
      </c>
      <c r="AM12" s="10">
        <f>AK12+AL12</f>
        <v>1.0313053428875023</v>
      </c>
      <c r="AN12" s="7" t="str">
        <f>C12</f>
        <v>Arenado</v>
      </c>
      <c r="AO12" s="7" t="str">
        <f>B12</f>
        <v>Nolan</v>
      </c>
      <c r="AP12" s="7" t="str">
        <f>D12</f>
        <v>COL</v>
      </c>
      <c r="AQ12">
        <v>90</v>
      </c>
      <c r="AR12">
        <v>343</v>
      </c>
      <c r="AS12">
        <v>63</v>
      </c>
      <c r="AT12">
        <v>107</v>
      </c>
      <c r="AU12">
        <v>21</v>
      </c>
      <c r="AV12">
        <v>2</v>
      </c>
      <c r="AW12">
        <v>23</v>
      </c>
      <c r="AX12" s="7">
        <f>AT12-AU12-AV12-AW12</f>
        <v>61</v>
      </c>
      <c r="AY12">
        <v>68</v>
      </c>
      <c r="AZ12">
        <v>49</v>
      </c>
      <c r="BA12">
        <v>72</v>
      </c>
      <c r="BB12">
        <v>2</v>
      </c>
      <c r="BC12" s="9">
        <f>AT12/AR12</f>
        <v>0.3119533527696793</v>
      </c>
      <c r="BD12" s="9">
        <f>(AT12+AZ12)/(AR12+AZ12)</f>
        <v>0.3979591836734694</v>
      </c>
      <c r="BE12" s="9">
        <f>(AX12+(AU12*2)+(AV12*3)+(AW12*4))/AR12</f>
        <v>0.5860058309037901</v>
      </c>
      <c r="BF12" s="10">
        <f>BD12+BE12</f>
        <v>0.9839650145772595</v>
      </c>
    </row>
    <row r="13" spans="1:58" ht="12.75">
      <c r="A13" t="s">
        <v>7</v>
      </c>
      <c r="B13" t="s">
        <v>47</v>
      </c>
      <c r="C13" t="s">
        <v>48</v>
      </c>
      <c r="D13" t="s">
        <v>49</v>
      </c>
      <c r="E13" s="7">
        <f>X13+AQ13</f>
        <v>158</v>
      </c>
      <c r="F13" s="7">
        <f>Y13+AR13</f>
        <v>570</v>
      </c>
      <c r="G13" s="7">
        <f>Z13+AS13</f>
        <v>104</v>
      </c>
      <c r="H13" s="7">
        <f>AA13+AT13</f>
        <v>166</v>
      </c>
      <c r="I13" s="7">
        <f>AB13+AU13</f>
        <v>34</v>
      </c>
      <c r="J13" s="7">
        <f>AC13+AV13</f>
        <v>7</v>
      </c>
      <c r="K13" s="2">
        <f>AD13+AW13</f>
        <v>32</v>
      </c>
      <c r="L13" s="7">
        <f>H13-I13-J13-K13</f>
        <v>93</v>
      </c>
      <c r="M13" s="7">
        <f>AF13+AY13</f>
        <v>114</v>
      </c>
      <c r="N13" s="7">
        <f>AG13+AZ13</f>
        <v>31</v>
      </c>
      <c r="O13" s="7">
        <f>AH13+BA13</f>
        <v>167</v>
      </c>
      <c r="P13" s="7">
        <f>AI13+BB13</f>
        <v>25</v>
      </c>
      <c r="Q13" s="8">
        <f>H13/F13</f>
        <v>0.2912280701754386</v>
      </c>
      <c r="R13" s="9">
        <f>(H13+N13)/(F13+N13)</f>
        <v>0.3277870216306156</v>
      </c>
      <c r="S13" s="9">
        <f>(L13+(I13*2)+(J13*3)+(K13*4))/F13</f>
        <v>0.543859649122807</v>
      </c>
      <c r="T13" s="10">
        <f>R13+S13</f>
        <v>0.8716466707534227</v>
      </c>
      <c r="U13" s="7" t="str">
        <f>C13</f>
        <v>Baez</v>
      </c>
      <c r="V13" s="7" t="str">
        <f>B13</f>
        <v>Javy</v>
      </c>
      <c r="W13" s="7" t="str">
        <f>D13</f>
        <v>CHC</v>
      </c>
      <c r="X13">
        <v>67</v>
      </c>
      <c r="Y13">
        <v>227</v>
      </c>
      <c r="Z13">
        <v>43</v>
      </c>
      <c r="AA13">
        <v>66</v>
      </c>
      <c r="AB13">
        <v>9</v>
      </c>
      <c r="AC13">
        <v>1</v>
      </c>
      <c r="AD13">
        <v>13</v>
      </c>
      <c r="AE13" s="7">
        <f>AA13-AB13-AC13-AD13</f>
        <v>43</v>
      </c>
      <c r="AF13">
        <v>42</v>
      </c>
      <c r="AG13">
        <v>17</v>
      </c>
      <c r="AH13">
        <v>76</v>
      </c>
      <c r="AI13">
        <v>7</v>
      </c>
      <c r="AJ13" s="9">
        <f>AA13/Y13</f>
        <v>0.2907488986784141</v>
      </c>
      <c r="AK13" s="9">
        <f>(AA13+AG13)/(Y13+AG13)</f>
        <v>0.3401639344262295</v>
      </c>
      <c r="AL13" s="9">
        <f>(AE13+(AB13*2)+(AC13*3)+(AD13*4))/Y13</f>
        <v>0.5110132158590308</v>
      </c>
      <c r="AM13" s="10">
        <f>AK13+AL13</f>
        <v>0.8511771502852603</v>
      </c>
      <c r="AN13" s="7" t="str">
        <f>C13</f>
        <v>Baez</v>
      </c>
      <c r="AO13" s="7" t="str">
        <f>B13</f>
        <v>Javy</v>
      </c>
      <c r="AP13" s="7" t="str">
        <f>D13</f>
        <v>CHC</v>
      </c>
      <c r="AQ13">
        <v>91</v>
      </c>
      <c r="AR13">
        <v>343</v>
      </c>
      <c r="AS13">
        <v>61</v>
      </c>
      <c r="AT13">
        <v>100</v>
      </c>
      <c r="AU13">
        <v>25</v>
      </c>
      <c r="AV13">
        <v>6</v>
      </c>
      <c r="AW13">
        <v>19</v>
      </c>
      <c r="AX13" s="7">
        <f>AT13-AU13-AV13-AW13</f>
        <v>50</v>
      </c>
      <c r="AY13">
        <v>72</v>
      </c>
      <c r="AZ13">
        <v>14</v>
      </c>
      <c r="BA13">
        <v>91</v>
      </c>
      <c r="BB13">
        <v>18</v>
      </c>
      <c r="BC13" s="9">
        <f>AT13/AR13</f>
        <v>0.2915451895043732</v>
      </c>
      <c r="BD13" s="9">
        <f>(AT13+AZ13)/(AR13+AZ13)</f>
        <v>0.31932773109243695</v>
      </c>
      <c r="BE13" s="9">
        <f>(AX13+(AU13*2)+(AV13*3)+(AW13*4))/AR13</f>
        <v>0.565597667638484</v>
      </c>
      <c r="BF13" s="10">
        <f>BD13+BE13</f>
        <v>0.8849253987309209</v>
      </c>
    </row>
    <row r="14" spans="1:58" ht="12.75">
      <c r="A14" t="s">
        <v>50</v>
      </c>
      <c r="B14" t="s">
        <v>19</v>
      </c>
      <c r="C14" t="s">
        <v>51</v>
      </c>
      <c r="D14" t="s">
        <v>52</v>
      </c>
      <c r="E14" s="7">
        <f>X14+AQ14</f>
        <v>130</v>
      </c>
      <c r="F14" s="7">
        <f>Y14+AR14</f>
        <v>428</v>
      </c>
      <c r="G14" s="7">
        <f>Z14+AS14</f>
        <v>62</v>
      </c>
      <c r="H14" s="7">
        <f>AA14+AT14</f>
        <v>79</v>
      </c>
      <c r="I14" s="7">
        <f>AB14+AU14</f>
        <v>27</v>
      </c>
      <c r="J14" s="7">
        <f>AC14+AV14</f>
        <v>0</v>
      </c>
      <c r="K14" s="2">
        <f>AD14+AW14</f>
        <v>16</v>
      </c>
      <c r="L14" s="7">
        <f>H14-I14-J14-K14</f>
        <v>36</v>
      </c>
      <c r="M14" s="7">
        <f>AF14+AY14</f>
        <v>53</v>
      </c>
      <c r="N14" s="7">
        <f>AG14+AZ14</f>
        <v>68</v>
      </c>
      <c r="O14" s="7">
        <f>AH14+BA14</f>
        <v>135</v>
      </c>
      <c r="P14" s="7">
        <f>AI14+BB14</f>
        <v>4</v>
      </c>
      <c r="Q14" s="8">
        <f>H14/F14</f>
        <v>0.18457943925233644</v>
      </c>
      <c r="R14" s="9">
        <f>(H14+N14)/(F14+N14)</f>
        <v>0.2963709677419355</v>
      </c>
      <c r="S14" s="9">
        <f>(L14+(I14*2)+(J14*3)+(K14*4))/F14</f>
        <v>0.3598130841121495</v>
      </c>
      <c r="T14" s="10">
        <f>R14+S14</f>
        <v>0.656184051854085</v>
      </c>
      <c r="U14" s="7" t="str">
        <f>C14</f>
        <v>Bautista</v>
      </c>
      <c r="V14" s="7" t="str">
        <f>B14</f>
        <v>Jose</v>
      </c>
      <c r="W14" s="7" t="str">
        <f>D14</f>
        <v>TOR / ATL / NYM</v>
      </c>
      <c r="X14">
        <v>69</v>
      </c>
      <c r="Y14">
        <v>267</v>
      </c>
      <c r="Z14">
        <v>38</v>
      </c>
      <c r="AA14">
        <v>44</v>
      </c>
      <c r="AB14">
        <v>16</v>
      </c>
      <c r="AC14">
        <v>0</v>
      </c>
      <c r="AD14">
        <v>9</v>
      </c>
      <c r="AE14" s="7">
        <f>AA14-AB14-AC14-AD14</f>
        <v>19</v>
      </c>
      <c r="AF14">
        <v>27</v>
      </c>
      <c r="AG14">
        <v>31</v>
      </c>
      <c r="AH14">
        <v>81</v>
      </c>
      <c r="AI14">
        <v>2</v>
      </c>
      <c r="AJ14" s="9">
        <f>AA14/Y14</f>
        <v>0.1647940074906367</v>
      </c>
      <c r="AK14" s="9">
        <f>(AA14+AG14)/(Y14+AG14)</f>
        <v>0.2516778523489933</v>
      </c>
      <c r="AL14" s="9">
        <f>(AE14+(AB14*2)+(AC14*3)+(AD14*4))/Y14</f>
        <v>0.3258426966292135</v>
      </c>
      <c r="AM14" s="10">
        <f>AK14+AL14</f>
        <v>0.5775205489782068</v>
      </c>
      <c r="AN14" s="7" t="str">
        <f>C14</f>
        <v>Bautista</v>
      </c>
      <c r="AO14" s="7" t="str">
        <f>B14</f>
        <v>Jose</v>
      </c>
      <c r="AP14" s="7" t="str">
        <f>D14</f>
        <v>TOR / ATL / NYM</v>
      </c>
      <c r="AQ14">
        <v>61</v>
      </c>
      <c r="AR14">
        <v>161</v>
      </c>
      <c r="AS14">
        <v>24</v>
      </c>
      <c r="AT14">
        <v>35</v>
      </c>
      <c r="AU14">
        <v>11</v>
      </c>
      <c r="AV14">
        <v>0</v>
      </c>
      <c r="AW14">
        <v>7</v>
      </c>
      <c r="AX14" s="7">
        <f>AT14-AU14-AV14-AW14</f>
        <v>17</v>
      </c>
      <c r="AY14">
        <v>26</v>
      </c>
      <c r="AZ14">
        <v>37</v>
      </c>
      <c r="BA14">
        <v>54</v>
      </c>
      <c r="BB14">
        <v>2</v>
      </c>
      <c r="BC14" s="9">
        <f>AT14/AR14</f>
        <v>0.21739130434782608</v>
      </c>
      <c r="BD14" s="9">
        <f>(AT14+AZ14)/(AR14+AZ14)</f>
        <v>0.36363636363636365</v>
      </c>
      <c r="BE14" s="9">
        <f>(AX14+(AU14*2)+(AV14*3)+(AW14*4))/AR14</f>
        <v>0.4161490683229814</v>
      </c>
      <c r="BF14" s="10">
        <f>BD14+BE14</f>
        <v>0.779785431959345</v>
      </c>
    </row>
    <row r="15" spans="1:58" ht="12.75">
      <c r="A15" t="s">
        <v>8</v>
      </c>
      <c r="B15" t="s">
        <v>37</v>
      </c>
      <c r="C15" t="s">
        <v>53</v>
      </c>
      <c r="D15" t="s">
        <v>54</v>
      </c>
      <c r="E15" s="7">
        <f>X15+AQ15</f>
        <v>105</v>
      </c>
      <c r="F15" s="7">
        <f>Y15+AR15</f>
        <v>421</v>
      </c>
      <c r="G15" s="7">
        <f>Z15+AS15</f>
        <v>51</v>
      </c>
      <c r="H15" s="7">
        <f>AA15+AT15</f>
        <v>106</v>
      </c>
      <c r="I15" s="7">
        <f>AB15+AU15</f>
        <v>21</v>
      </c>
      <c r="J15" s="7">
        <f>AC15+AV15</f>
        <v>2</v>
      </c>
      <c r="K15" s="2">
        <f>AD15+AW15</f>
        <v>13</v>
      </c>
      <c r="L15" s="7">
        <f>H15-I15-J15-K15</f>
        <v>70</v>
      </c>
      <c r="M15" s="7">
        <f>AF15+AY15</f>
        <v>37</v>
      </c>
      <c r="N15" s="7">
        <f>AG15+AZ15</f>
        <v>27</v>
      </c>
      <c r="O15" s="7">
        <f>AH15+BA15</f>
        <v>121</v>
      </c>
      <c r="P15" s="7">
        <f>AI15+BB15</f>
        <v>2</v>
      </c>
      <c r="Q15" s="8">
        <f>H15/F15</f>
        <v>0.2517814726840855</v>
      </c>
      <c r="R15" s="9">
        <f>(H15+N15)/(F15+N15)</f>
        <v>0.296875</v>
      </c>
      <c r="S15" s="9">
        <f>(L15+(I15*2)+(J15*3)+(K15*4))/F15</f>
        <v>0.40380047505938244</v>
      </c>
      <c r="T15" s="10">
        <f>R15+S15</f>
        <v>0.7006754750593824</v>
      </c>
      <c r="U15" s="7" t="str">
        <f>C15</f>
        <v>Beckham</v>
      </c>
      <c r="V15" s="7" t="str">
        <f>B15</f>
        <v>Tim</v>
      </c>
      <c r="W15" s="7" t="str">
        <f>D15</f>
        <v>BAL</v>
      </c>
      <c r="X15">
        <v>62</v>
      </c>
      <c r="Y15">
        <v>256</v>
      </c>
      <c r="Z15">
        <v>38</v>
      </c>
      <c r="AA15">
        <v>72</v>
      </c>
      <c r="AB15">
        <v>13</v>
      </c>
      <c r="AC15">
        <v>2</v>
      </c>
      <c r="AD15">
        <v>11</v>
      </c>
      <c r="AE15" s="7">
        <f>AA15-AB15-AC15-AD15</f>
        <v>46</v>
      </c>
      <c r="AF15">
        <v>29</v>
      </c>
      <c r="AG15">
        <v>16</v>
      </c>
      <c r="AH15">
        <v>72</v>
      </c>
      <c r="AI15">
        <v>1</v>
      </c>
      <c r="AJ15" s="9">
        <f>AA15/Y15</f>
        <v>0.28125</v>
      </c>
      <c r="AK15" s="9">
        <f>(AA15+AG15)/(Y15+AG15)</f>
        <v>0.3235294117647059</v>
      </c>
      <c r="AL15" s="9">
        <f>(AE15+(AB15*2)+(AC15*3)+(AD15*4))/Y15</f>
        <v>0.4765625</v>
      </c>
      <c r="AM15" s="10">
        <f>AK15+AL15</f>
        <v>0.8000919117647058</v>
      </c>
      <c r="AN15" s="7" t="str">
        <f>C15</f>
        <v>Beckham</v>
      </c>
      <c r="AO15" s="7" t="str">
        <f>B15</f>
        <v>Tim</v>
      </c>
      <c r="AP15" s="7" t="str">
        <f>D15</f>
        <v>BAL</v>
      </c>
      <c r="AQ15">
        <v>43</v>
      </c>
      <c r="AR15">
        <v>165</v>
      </c>
      <c r="AS15">
        <v>13</v>
      </c>
      <c r="AT15">
        <v>34</v>
      </c>
      <c r="AU15">
        <v>8</v>
      </c>
      <c r="AV15">
        <v>0</v>
      </c>
      <c r="AW15">
        <v>2</v>
      </c>
      <c r="AX15" s="7">
        <f>AT15-AU15-AV15-AW15</f>
        <v>24</v>
      </c>
      <c r="AY15">
        <v>8</v>
      </c>
      <c r="AZ15">
        <v>11</v>
      </c>
      <c r="BA15">
        <v>49</v>
      </c>
      <c r="BB15">
        <v>1</v>
      </c>
      <c r="BC15" s="9">
        <f>AT15/AR15</f>
        <v>0.20606060606060606</v>
      </c>
      <c r="BD15" s="9">
        <f>(AT15+AZ15)/(AR15+AZ15)</f>
        <v>0.2556818181818182</v>
      </c>
      <c r="BE15" s="9">
        <f>(AX15+(AU15*2)+(AV15*3)+(AW15*4))/AR15</f>
        <v>0.2909090909090909</v>
      </c>
      <c r="BF15" s="10">
        <f>BD15+BE15</f>
        <v>0.5465909090909091</v>
      </c>
    </row>
    <row r="16" spans="1:58" ht="12.75">
      <c r="A16" t="s">
        <v>10</v>
      </c>
      <c r="B16" t="s">
        <v>55</v>
      </c>
      <c r="C16" t="s">
        <v>56</v>
      </c>
      <c r="D16" t="s">
        <v>57</v>
      </c>
      <c r="E16" s="7">
        <f>X16+AQ16</f>
        <v>167</v>
      </c>
      <c r="F16" s="7">
        <f>Y16+AR16</f>
        <v>574</v>
      </c>
      <c r="G16" s="7">
        <f>Z16+AS16</f>
        <v>78</v>
      </c>
      <c r="H16" s="7">
        <f>AA16+AT16</f>
        <v>153</v>
      </c>
      <c r="I16" s="7">
        <f>AB16+AU16</f>
        <v>31</v>
      </c>
      <c r="J16" s="7">
        <f>AC16+AV16</f>
        <v>7</v>
      </c>
      <c r="K16" s="2">
        <f>AD16+AW16</f>
        <v>15</v>
      </c>
      <c r="L16" s="7">
        <f>H16-I16-J16-K16</f>
        <v>100</v>
      </c>
      <c r="M16" s="7">
        <f>AF16+AY16</f>
        <v>92</v>
      </c>
      <c r="N16" s="7">
        <f>AG16+AZ16</f>
        <v>73</v>
      </c>
      <c r="O16" s="7">
        <f>AH16+BA16</f>
        <v>119</v>
      </c>
      <c r="P16" s="7">
        <f>AI16+BB16</f>
        <v>0</v>
      </c>
      <c r="Q16" s="8">
        <f>H16/F16</f>
        <v>0.2665505226480836</v>
      </c>
      <c r="R16" s="9">
        <f>(H16+N16)/(F16+N16)</f>
        <v>0.34930448222565685</v>
      </c>
      <c r="S16" s="9">
        <f>(L16+(I16*2)+(J16*3)+(K16*4))/F16</f>
        <v>0.42334494773519166</v>
      </c>
      <c r="T16" s="10">
        <f>R16+S16</f>
        <v>0.7726494299608485</v>
      </c>
      <c r="U16" s="7" t="str">
        <f>C16</f>
        <v>Bell</v>
      </c>
      <c r="V16" s="7" t="str">
        <f>B16</f>
        <v>Josh</v>
      </c>
      <c r="W16" s="7" t="str">
        <f>D16</f>
        <v>PIT</v>
      </c>
      <c r="X16">
        <v>71</v>
      </c>
      <c r="Y16">
        <v>248</v>
      </c>
      <c r="Z16">
        <v>30</v>
      </c>
      <c r="AA16">
        <v>68</v>
      </c>
      <c r="AB16">
        <v>10</v>
      </c>
      <c r="AC16">
        <v>3</v>
      </c>
      <c r="AD16">
        <v>10</v>
      </c>
      <c r="AE16" s="7">
        <f>AA16-AB16-AC16-AD16</f>
        <v>45</v>
      </c>
      <c r="AF16">
        <v>46</v>
      </c>
      <c r="AG16">
        <v>30</v>
      </c>
      <c r="AH16">
        <v>52</v>
      </c>
      <c r="AI16">
        <v>0</v>
      </c>
      <c r="AJ16" s="9">
        <f>AA16/Y16</f>
        <v>0.27419354838709675</v>
      </c>
      <c r="AK16" s="9">
        <f>(AA16+AG16)/(Y16+AG16)</f>
        <v>0.35251798561151076</v>
      </c>
      <c r="AL16" s="9">
        <f>(AE16+(AB16*2)+(AC16*3)+(AD16*4))/Y16</f>
        <v>0.4596774193548387</v>
      </c>
      <c r="AM16" s="10">
        <f>AK16+AL16</f>
        <v>0.8121954049663495</v>
      </c>
      <c r="AN16" s="7" t="str">
        <f>C16</f>
        <v>Bell</v>
      </c>
      <c r="AO16" s="7" t="str">
        <f>B16</f>
        <v>Josh</v>
      </c>
      <c r="AP16" s="7" t="str">
        <f>D16</f>
        <v>PIT</v>
      </c>
      <c r="AQ16">
        <v>96</v>
      </c>
      <c r="AR16">
        <v>326</v>
      </c>
      <c r="AS16">
        <v>48</v>
      </c>
      <c r="AT16">
        <v>85</v>
      </c>
      <c r="AU16">
        <v>21</v>
      </c>
      <c r="AV16">
        <v>4</v>
      </c>
      <c r="AW16">
        <v>5</v>
      </c>
      <c r="AX16" s="7">
        <f>AT16-AU16-AV16-AW16</f>
        <v>55</v>
      </c>
      <c r="AY16">
        <v>46</v>
      </c>
      <c r="AZ16">
        <v>43</v>
      </c>
      <c r="BA16">
        <v>67</v>
      </c>
      <c r="BB16">
        <v>0</v>
      </c>
      <c r="BC16" s="9">
        <f>AT16/AR16</f>
        <v>0.2607361963190184</v>
      </c>
      <c r="BD16" s="9">
        <f>(AT16+AZ16)/(AR16+AZ16)</f>
        <v>0.34688346883468835</v>
      </c>
      <c r="BE16" s="9">
        <f>(AX16+(AU16*2)+(AV16*3)+(AW16*4))/AR16</f>
        <v>0.39570552147239263</v>
      </c>
      <c r="BF16" s="10">
        <f>BD16+BE16</f>
        <v>0.742588990307081</v>
      </c>
    </row>
    <row r="17" spans="1:58" ht="12.75">
      <c r="A17" t="s">
        <v>10</v>
      </c>
      <c r="B17" t="s">
        <v>58</v>
      </c>
      <c r="C17" t="s">
        <v>59</v>
      </c>
      <c r="D17" t="s">
        <v>60</v>
      </c>
      <c r="E17" s="7">
        <f>X17+AQ17</f>
        <v>157</v>
      </c>
      <c r="F17" s="7">
        <f>Y17+AR17</f>
        <v>566</v>
      </c>
      <c r="G17" s="7">
        <f>Z17+AS17</f>
        <v>94</v>
      </c>
      <c r="H17" s="7">
        <f>AA17+AT17</f>
        <v>145</v>
      </c>
      <c r="I17" s="7">
        <f>AB17+AU17</f>
        <v>33</v>
      </c>
      <c r="J17" s="7">
        <f>AC17+AV17</f>
        <v>7</v>
      </c>
      <c r="K17" s="2">
        <f>AD17+AW17</f>
        <v>31</v>
      </c>
      <c r="L17" s="7">
        <f>H17-I17-J17-K17</f>
        <v>74</v>
      </c>
      <c r="M17" s="7">
        <f>AF17+AY17</f>
        <v>83</v>
      </c>
      <c r="N17" s="7">
        <f>AG17+AZ17</f>
        <v>73</v>
      </c>
      <c r="O17" s="7">
        <f>AH17+BA17</f>
        <v>154</v>
      </c>
      <c r="P17" s="7">
        <f>AI17+BB17</f>
        <v>10</v>
      </c>
      <c r="Q17" s="8">
        <f>H17/F17</f>
        <v>0.25618374558303886</v>
      </c>
      <c r="R17" s="9">
        <f>(H17+N17)/(F17+N17)</f>
        <v>0.3411580594679186</v>
      </c>
      <c r="S17" s="9">
        <f>(L17+(I17*2)+(J17*3)+(K17*4))/F17</f>
        <v>0.5035335689045937</v>
      </c>
      <c r="T17" s="10">
        <f>R17+S17</f>
        <v>0.8446916283725123</v>
      </c>
      <c r="U17" s="7" t="str">
        <f>C17</f>
        <v>Bellinger</v>
      </c>
      <c r="V17" s="7" t="str">
        <f>B17</f>
        <v>Cody</v>
      </c>
      <c r="W17" s="7" t="str">
        <f>D17</f>
        <v>LAD</v>
      </c>
      <c r="X17">
        <v>62</v>
      </c>
      <c r="Y17">
        <v>223</v>
      </c>
      <c r="Z17">
        <v>37</v>
      </c>
      <c r="AA17">
        <v>61</v>
      </c>
      <c r="AB17">
        <v>11</v>
      </c>
      <c r="AC17">
        <v>3</v>
      </c>
      <c r="AD17">
        <v>14</v>
      </c>
      <c r="AE17" s="7">
        <f>AA17-AB17-AC17-AD17</f>
        <v>33</v>
      </c>
      <c r="AF17">
        <v>39</v>
      </c>
      <c r="AG17">
        <v>31</v>
      </c>
      <c r="AH17">
        <v>61</v>
      </c>
      <c r="AI17">
        <v>5</v>
      </c>
      <c r="AJ17" s="9">
        <f>AA17/Y17</f>
        <v>0.273542600896861</v>
      </c>
      <c r="AK17" s="9">
        <f>(AA17+AG17)/(Y17+AG17)</f>
        <v>0.36220472440944884</v>
      </c>
      <c r="AL17" s="9">
        <f>(AE17+(AB17*2)+(AC17*3)+(AD17*4))/Y17</f>
        <v>0.5381165919282511</v>
      </c>
      <c r="AM17" s="10">
        <f>AK17+AL17</f>
        <v>0.9003213163377</v>
      </c>
      <c r="AN17" s="7" t="str">
        <f>C17</f>
        <v>Bellinger</v>
      </c>
      <c r="AO17" s="7" t="str">
        <f>B17</f>
        <v>Cody</v>
      </c>
      <c r="AP17" s="7" t="str">
        <f>D17</f>
        <v>LAD</v>
      </c>
      <c r="AQ17">
        <v>95</v>
      </c>
      <c r="AR17">
        <v>343</v>
      </c>
      <c r="AS17">
        <v>57</v>
      </c>
      <c r="AT17">
        <v>84</v>
      </c>
      <c r="AU17">
        <v>22</v>
      </c>
      <c r="AV17">
        <v>4</v>
      </c>
      <c r="AW17">
        <v>17</v>
      </c>
      <c r="AX17" s="7">
        <f>AT17-AU17-AV17-AW17</f>
        <v>41</v>
      </c>
      <c r="AY17">
        <v>44</v>
      </c>
      <c r="AZ17">
        <v>42</v>
      </c>
      <c r="BA17">
        <v>93</v>
      </c>
      <c r="BB17">
        <v>5</v>
      </c>
      <c r="BC17" s="9">
        <f>AT17/AR17</f>
        <v>0.24489795918367346</v>
      </c>
      <c r="BD17" s="9">
        <f>(AT17+AZ17)/(AR17+AZ17)</f>
        <v>0.32727272727272727</v>
      </c>
      <c r="BE17" s="9">
        <f>(AX17+(AU17*2)+(AV17*3)+(AW17*4))/AR17</f>
        <v>0.48104956268221577</v>
      </c>
      <c r="BF17" s="10">
        <f>BD17+BE17</f>
        <v>0.808322289954943</v>
      </c>
    </row>
    <row r="18" spans="1:58" ht="12.75">
      <c r="A18" t="s">
        <v>8</v>
      </c>
      <c r="B18" t="s">
        <v>61</v>
      </c>
      <c r="C18" t="s">
        <v>62</v>
      </c>
      <c r="D18" t="s">
        <v>40</v>
      </c>
      <c r="E18" s="7">
        <f>X18+AQ18</f>
        <v>124</v>
      </c>
      <c r="F18" s="7">
        <f>Y18+AR18</f>
        <v>444</v>
      </c>
      <c r="G18" s="7">
        <f>Z18+AS18</f>
        <v>48</v>
      </c>
      <c r="H18" s="7">
        <f>AA18+AT18</f>
        <v>136</v>
      </c>
      <c r="I18" s="7">
        <f>AB18+AU18</f>
        <v>23</v>
      </c>
      <c r="J18" s="7">
        <f>AC18+AV18</f>
        <v>2</v>
      </c>
      <c r="K18" s="2">
        <f>AD18+AW18</f>
        <v>14</v>
      </c>
      <c r="L18" s="7">
        <f>H18-I18-J18-K18</f>
        <v>97</v>
      </c>
      <c r="M18" s="7">
        <f>AF18+AY18</f>
        <v>70</v>
      </c>
      <c r="N18" s="7">
        <f>AG18+AZ18</f>
        <v>40</v>
      </c>
      <c r="O18" s="7">
        <f>AH18+BA18</f>
        <v>91</v>
      </c>
      <c r="P18" s="7">
        <f>AI18+BB18</f>
        <v>0</v>
      </c>
      <c r="Q18" s="8">
        <f>H18/F18</f>
        <v>0.3063063063063063</v>
      </c>
      <c r="R18" s="9">
        <f>(H18+N18)/(F18+N18)</f>
        <v>0.36363636363636365</v>
      </c>
      <c r="S18" s="9">
        <f>(L18+(I18*2)+(J18*3)+(K18*4))/F18</f>
        <v>0.4617117117117117</v>
      </c>
      <c r="T18" s="10">
        <f>R18+S18</f>
        <v>0.8253480753480753</v>
      </c>
      <c r="U18" s="7" t="str">
        <f>C18</f>
        <v>Beltre</v>
      </c>
      <c r="V18" s="7" t="str">
        <f>B18</f>
        <v>Adrian</v>
      </c>
      <c r="W18" s="7" t="str">
        <f>D18</f>
        <v>TEX</v>
      </c>
      <c r="X18">
        <v>59</v>
      </c>
      <c r="Y18">
        <v>213</v>
      </c>
      <c r="Z18">
        <v>28</v>
      </c>
      <c r="AA18">
        <v>70</v>
      </c>
      <c r="AB18">
        <v>12</v>
      </c>
      <c r="AC18">
        <v>1</v>
      </c>
      <c r="AD18">
        <v>10</v>
      </c>
      <c r="AE18" s="7">
        <f>AA18-AB18-AC18-AD18</f>
        <v>47</v>
      </c>
      <c r="AF18">
        <v>44</v>
      </c>
      <c r="AG18">
        <v>19</v>
      </c>
      <c r="AH18">
        <v>36</v>
      </c>
      <c r="AI18">
        <v>0</v>
      </c>
      <c r="AJ18" s="9">
        <f>AA18/Y18</f>
        <v>0.3286384976525822</v>
      </c>
      <c r="AK18" s="9">
        <f>(AA18+AG18)/(Y18+AG18)</f>
        <v>0.38362068965517243</v>
      </c>
      <c r="AL18" s="9">
        <f>(AE18+(AB18*2)+(AC18*3)+(AD18*4))/Y18</f>
        <v>0.5352112676056338</v>
      </c>
      <c r="AM18" s="10">
        <f>AK18+AL18</f>
        <v>0.9188319572608061</v>
      </c>
      <c r="AN18" s="7" t="str">
        <f>C18</f>
        <v>Beltre</v>
      </c>
      <c r="AO18" s="7" t="str">
        <f>B18</f>
        <v>Adrian</v>
      </c>
      <c r="AP18" s="7" t="str">
        <f>D18</f>
        <v>TEX</v>
      </c>
      <c r="AQ18">
        <v>65</v>
      </c>
      <c r="AR18">
        <v>231</v>
      </c>
      <c r="AS18">
        <v>20</v>
      </c>
      <c r="AT18">
        <v>66</v>
      </c>
      <c r="AU18">
        <v>11</v>
      </c>
      <c r="AV18">
        <v>1</v>
      </c>
      <c r="AW18">
        <v>4</v>
      </c>
      <c r="AX18" s="7">
        <f>AT18-AU18-AV18-AW18</f>
        <v>50</v>
      </c>
      <c r="AY18">
        <v>26</v>
      </c>
      <c r="AZ18">
        <v>21</v>
      </c>
      <c r="BA18">
        <v>55</v>
      </c>
      <c r="BB18">
        <v>0</v>
      </c>
      <c r="BC18" s="9">
        <f>AT18/AR18</f>
        <v>0.2857142857142857</v>
      </c>
      <c r="BD18" s="9">
        <f>(AT18+AZ18)/(AR18+AZ18)</f>
        <v>0.34523809523809523</v>
      </c>
      <c r="BE18" s="9">
        <f>(AX18+(AU18*2)+(AV18*3)+(AW18*4))/AR18</f>
        <v>0.3939393939393939</v>
      </c>
      <c r="BF18" s="10">
        <f>BD18+BE18</f>
        <v>0.7391774891774892</v>
      </c>
    </row>
    <row r="19" spans="1:58" ht="12.75">
      <c r="A19" t="s">
        <v>63</v>
      </c>
      <c r="B19" t="s">
        <v>64</v>
      </c>
      <c r="C19" t="s">
        <v>65</v>
      </c>
      <c r="D19" t="s">
        <v>66</v>
      </c>
      <c r="E19" s="7">
        <f>X19+AQ19</f>
        <v>160</v>
      </c>
      <c r="F19" s="7">
        <f>Y19+AR19</f>
        <v>618</v>
      </c>
      <c r="G19" s="7">
        <f>Z19+AS19</f>
        <v>108</v>
      </c>
      <c r="H19" s="7">
        <f>AA19+AT19</f>
        <v>174</v>
      </c>
      <c r="I19" s="7">
        <f>AB19+AU19</f>
        <v>38</v>
      </c>
      <c r="J19" s="7">
        <f>AC19+AV19</f>
        <v>5</v>
      </c>
      <c r="K19" s="2">
        <f>AD19+AW19</f>
        <v>22</v>
      </c>
      <c r="L19" s="7">
        <f>H19-I19-J19-K19</f>
        <v>109</v>
      </c>
      <c r="M19" s="7">
        <f>AF19+AY19</f>
        <v>96</v>
      </c>
      <c r="N19" s="7">
        <f>AG19+AZ19</f>
        <v>81</v>
      </c>
      <c r="O19" s="7">
        <f>AH19+BA19</f>
        <v>127</v>
      </c>
      <c r="P19" s="7">
        <f>AI19+BB19</f>
        <v>28</v>
      </c>
      <c r="Q19" s="8">
        <f>H19/F19</f>
        <v>0.2815533980582524</v>
      </c>
      <c r="R19" s="9">
        <f>(H19+N19)/(F19+N19)</f>
        <v>0.3648068669527897</v>
      </c>
      <c r="S19" s="9">
        <f>(L19+(I19*2)+(J19*3)+(K19*4))/F19</f>
        <v>0.46601941747572817</v>
      </c>
      <c r="T19" s="10">
        <f>R19+S19</f>
        <v>0.8308262844285179</v>
      </c>
      <c r="U19" s="7" t="str">
        <f>C19</f>
        <v>Benintendi</v>
      </c>
      <c r="V19" s="7" t="str">
        <f>B19</f>
        <v>Andrew</v>
      </c>
      <c r="W19" s="7" t="str">
        <f>D19</f>
        <v>BOS</v>
      </c>
      <c r="X19">
        <v>69</v>
      </c>
      <c r="Y19">
        <v>268</v>
      </c>
      <c r="Z19">
        <v>40</v>
      </c>
      <c r="AA19">
        <v>70</v>
      </c>
      <c r="AB19">
        <v>13</v>
      </c>
      <c r="AC19">
        <v>0</v>
      </c>
      <c r="AD19">
        <v>8</v>
      </c>
      <c r="AE19" s="7">
        <f>AA19-AB19-AC19-AD19</f>
        <v>49</v>
      </c>
      <c r="AF19">
        <v>39</v>
      </c>
      <c r="AG19">
        <v>32</v>
      </c>
      <c r="AH19">
        <v>56</v>
      </c>
      <c r="AI19">
        <v>11</v>
      </c>
      <c r="AJ19" s="9">
        <f>AA19/Y19</f>
        <v>0.26119402985074625</v>
      </c>
      <c r="AK19" s="9">
        <f>(AA19+AG19)/(Y19+AG19)</f>
        <v>0.34</v>
      </c>
      <c r="AL19" s="9">
        <f>(AE19+(AB19*2)+(AC19*3)+(AD19*4))/Y19</f>
        <v>0.39925373134328357</v>
      </c>
      <c r="AM19" s="10">
        <f>AK19+AL19</f>
        <v>0.7392537313432836</v>
      </c>
      <c r="AN19" s="7" t="str">
        <f>C19</f>
        <v>Benintendi</v>
      </c>
      <c r="AO19" s="7" t="str">
        <f>B19</f>
        <v>Andrew</v>
      </c>
      <c r="AP19" s="7" t="str">
        <f>D19</f>
        <v>BOS</v>
      </c>
      <c r="AQ19">
        <v>91</v>
      </c>
      <c r="AR19">
        <v>350</v>
      </c>
      <c r="AS19">
        <v>68</v>
      </c>
      <c r="AT19">
        <v>104</v>
      </c>
      <c r="AU19">
        <v>25</v>
      </c>
      <c r="AV19">
        <v>5</v>
      </c>
      <c r="AW19">
        <v>14</v>
      </c>
      <c r="AX19" s="7">
        <f>AT19-AU19-AV19-AW19</f>
        <v>60</v>
      </c>
      <c r="AY19">
        <v>57</v>
      </c>
      <c r="AZ19">
        <v>49</v>
      </c>
      <c r="BA19">
        <v>71</v>
      </c>
      <c r="BB19">
        <v>17</v>
      </c>
      <c r="BC19" s="9">
        <f>AT19/AR19</f>
        <v>0.29714285714285715</v>
      </c>
      <c r="BD19" s="9">
        <f>(AT19+AZ19)/(AR19+AZ19)</f>
        <v>0.38345864661654133</v>
      </c>
      <c r="BE19" s="9">
        <f>(AX19+(AU19*2)+(AV19*3)+(AW19*4))/AR19</f>
        <v>0.5171428571428571</v>
      </c>
      <c r="BF19" s="10">
        <f>BD19+BE19</f>
        <v>0.9006015037593984</v>
      </c>
    </row>
    <row r="20" spans="1:58" ht="12.75">
      <c r="A20" t="s">
        <v>50</v>
      </c>
      <c r="B20" t="s">
        <v>67</v>
      </c>
      <c r="C20" t="s">
        <v>68</v>
      </c>
      <c r="D20" t="s">
        <v>66</v>
      </c>
      <c r="E20" s="7">
        <f>X20+AQ20</f>
        <v>145</v>
      </c>
      <c r="F20" s="7">
        <f>Y20+AR20</f>
        <v>576</v>
      </c>
      <c r="G20" s="7">
        <f>Z20+AS20</f>
        <v>119</v>
      </c>
      <c r="H20" s="7">
        <f>AA20+AT20</f>
        <v>178</v>
      </c>
      <c r="I20" s="7">
        <f>AB20+AU20</f>
        <v>42</v>
      </c>
      <c r="J20" s="7">
        <f>AC20+AV20</f>
        <v>5</v>
      </c>
      <c r="K20" s="2">
        <f>AD20+AW20</f>
        <v>31</v>
      </c>
      <c r="L20" s="7">
        <f>H20-I20-J20-K20</f>
        <v>100</v>
      </c>
      <c r="M20" s="7">
        <f>AF20+AY20</f>
        <v>100</v>
      </c>
      <c r="N20" s="7">
        <f>AG20+AZ20</f>
        <v>81</v>
      </c>
      <c r="O20" s="7">
        <f>AH20+BA20</f>
        <v>88</v>
      </c>
      <c r="P20" s="7">
        <f>AI20+BB20</f>
        <v>29</v>
      </c>
      <c r="Q20" s="8">
        <f>H20/F20</f>
        <v>0.3090277777777778</v>
      </c>
      <c r="R20" s="9">
        <f>(H20+N20)/(F20+N20)</f>
        <v>0.3942161339421613</v>
      </c>
      <c r="S20" s="9">
        <f>(L20+(I20*2)+(J20*3)+(K20*4))/F20</f>
        <v>0.5607638888888888</v>
      </c>
      <c r="T20" s="10">
        <f>R20+S20</f>
        <v>0.9549800228310501</v>
      </c>
      <c r="U20" s="7" t="str">
        <f>C20</f>
        <v>Betts</v>
      </c>
      <c r="V20" s="7" t="str">
        <f>B20</f>
        <v>Mookie</v>
      </c>
      <c r="W20" s="7" t="str">
        <f>D20</f>
        <v>BOS</v>
      </c>
      <c r="X20">
        <v>67</v>
      </c>
      <c r="Y20">
        <v>275</v>
      </c>
      <c r="Z20">
        <v>40</v>
      </c>
      <c r="AA20">
        <v>70</v>
      </c>
      <c r="AB20">
        <v>17</v>
      </c>
      <c r="AC20">
        <v>2</v>
      </c>
      <c r="AD20">
        <v>8</v>
      </c>
      <c r="AE20" s="7">
        <f>AA20-AB20-AC20-AD20</f>
        <v>43</v>
      </c>
      <c r="AF20">
        <v>49</v>
      </c>
      <c r="AG20">
        <v>35</v>
      </c>
      <c r="AH20">
        <v>46</v>
      </c>
      <c r="AI20">
        <v>11</v>
      </c>
      <c r="AJ20" s="9">
        <f>AA20/Y20</f>
        <v>0.2545454545454545</v>
      </c>
      <c r="AK20" s="9">
        <f>(AA20+AG20)/(Y20+AG20)</f>
        <v>0.3387096774193548</v>
      </c>
      <c r="AL20" s="9">
        <f>(AE20+(AB20*2)+(AC20*3)+(AD20*4))/Y20</f>
        <v>0.41818181818181815</v>
      </c>
      <c r="AM20" s="10">
        <f>AK20+AL20</f>
        <v>0.756891495601173</v>
      </c>
      <c r="AN20" s="7" t="str">
        <f>C20</f>
        <v>Betts</v>
      </c>
      <c r="AO20" s="7" t="str">
        <f>B20</f>
        <v>Mookie</v>
      </c>
      <c r="AP20" s="7" t="str">
        <f>D20</f>
        <v>BOS</v>
      </c>
      <c r="AQ20">
        <v>78</v>
      </c>
      <c r="AR20">
        <v>301</v>
      </c>
      <c r="AS20">
        <v>79</v>
      </c>
      <c r="AT20">
        <v>108</v>
      </c>
      <c r="AU20">
        <v>25</v>
      </c>
      <c r="AV20">
        <v>3</v>
      </c>
      <c r="AW20">
        <v>23</v>
      </c>
      <c r="AX20" s="7">
        <f>AT20-AU20-AV20-AW20</f>
        <v>57</v>
      </c>
      <c r="AY20">
        <v>51</v>
      </c>
      <c r="AZ20">
        <v>46</v>
      </c>
      <c r="BA20">
        <v>42</v>
      </c>
      <c r="BB20">
        <v>18</v>
      </c>
      <c r="BC20" s="9">
        <f>AT20/AR20</f>
        <v>0.3588039867109635</v>
      </c>
      <c r="BD20" s="9">
        <f>(AT20+AZ20)/(AR20+AZ20)</f>
        <v>0.4438040345821326</v>
      </c>
      <c r="BE20" s="9">
        <f>(AX20+(AU20*2)+(AV20*3)+(AW20*4))/AR20</f>
        <v>0.6910299003322259</v>
      </c>
      <c r="BF20" s="10">
        <f>BD20+BE20</f>
        <v>1.1348339349143584</v>
      </c>
    </row>
    <row r="21" spans="1:58" ht="12.75">
      <c r="A21" t="s">
        <v>69</v>
      </c>
      <c r="B21" t="s">
        <v>70</v>
      </c>
      <c r="C21" t="s">
        <v>71</v>
      </c>
      <c r="D21" t="s">
        <v>46</v>
      </c>
      <c r="E21" s="7">
        <f>X21+AQ21</f>
        <v>161</v>
      </c>
      <c r="F21" s="7">
        <f>Y21+AR21</f>
        <v>643</v>
      </c>
      <c r="G21" s="7">
        <f>Z21+AS21</f>
        <v>138</v>
      </c>
      <c r="H21" s="7">
        <f>AA21+AT21</f>
        <v>202</v>
      </c>
      <c r="I21" s="7">
        <f>AB21+AU21</f>
        <v>30</v>
      </c>
      <c r="J21" s="7">
        <f>AC21+AV21</f>
        <v>8</v>
      </c>
      <c r="K21" s="2">
        <f>AD21+AW21</f>
        <v>36</v>
      </c>
      <c r="L21" s="7">
        <f>H21-I21-J21-K21</f>
        <v>128</v>
      </c>
      <c r="M21" s="7">
        <f>AF21+AY21</f>
        <v>88</v>
      </c>
      <c r="N21" s="7">
        <f>AG21+AZ21</f>
        <v>71</v>
      </c>
      <c r="O21" s="7">
        <f>AH21+BA21</f>
        <v>132</v>
      </c>
      <c r="P21" s="7">
        <f>AI21+BB21</f>
        <v>11</v>
      </c>
      <c r="Q21" s="8">
        <f>H21/F21</f>
        <v>0.3141524105754277</v>
      </c>
      <c r="R21" s="9">
        <f>(H21+N21)/(F21+N21)</f>
        <v>0.38235294117647056</v>
      </c>
      <c r="S21" s="9">
        <f>(L21+(I21*2)+(J21*3)+(K21*4))/F21</f>
        <v>0.5536547433903577</v>
      </c>
      <c r="T21" s="10">
        <f>R21+S21</f>
        <v>0.9360076845668283</v>
      </c>
      <c r="U21" s="7" t="str">
        <f>C21</f>
        <v>Blackmon</v>
      </c>
      <c r="V21" s="7" t="str">
        <f>B21</f>
        <v>Charlie</v>
      </c>
      <c r="W21" s="7" t="str">
        <f>D21</f>
        <v>COL</v>
      </c>
      <c r="X21">
        <v>70</v>
      </c>
      <c r="Y21">
        <v>277</v>
      </c>
      <c r="Z21">
        <v>65</v>
      </c>
      <c r="AA21">
        <v>97</v>
      </c>
      <c r="AB21">
        <v>18</v>
      </c>
      <c r="AC21">
        <v>4</v>
      </c>
      <c r="AD21">
        <v>17</v>
      </c>
      <c r="AE21" s="7">
        <f>AA21-AB21-AC21-AD21</f>
        <v>58</v>
      </c>
      <c r="AF21">
        <v>43</v>
      </c>
      <c r="AG21">
        <v>36</v>
      </c>
      <c r="AH21">
        <v>54</v>
      </c>
      <c r="AI21">
        <v>6</v>
      </c>
      <c r="AJ21" s="9">
        <f>AA21/Y21</f>
        <v>0.35018050541516244</v>
      </c>
      <c r="AK21" s="9">
        <f>(AA21+AG21)/(Y21+AG21)</f>
        <v>0.4249201277955272</v>
      </c>
      <c r="AL21" s="9">
        <f>(AE21+(AB21*2)+(AC21*3)+(AD21*4))/Y21</f>
        <v>0.628158844765343</v>
      </c>
      <c r="AM21" s="10">
        <f>AK21+AL21</f>
        <v>1.0530789725608702</v>
      </c>
      <c r="AN21" s="7" t="str">
        <f>C21</f>
        <v>Blackmon</v>
      </c>
      <c r="AO21" s="7" t="str">
        <f>B21</f>
        <v>Charlie</v>
      </c>
      <c r="AP21" s="7" t="str">
        <f>D21</f>
        <v>COL</v>
      </c>
      <c r="AQ21">
        <v>91</v>
      </c>
      <c r="AR21">
        <v>366</v>
      </c>
      <c r="AS21">
        <v>73</v>
      </c>
      <c r="AT21">
        <v>105</v>
      </c>
      <c r="AU21">
        <v>12</v>
      </c>
      <c r="AV21">
        <v>4</v>
      </c>
      <c r="AW21">
        <v>19</v>
      </c>
      <c r="AX21" s="7">
        <f>AT21-AU21-AV21-AW21</f>
        <v>70</v>
      </c>
      <c r="AY21">
        <v>45</v>
      </c>
      <c r="AZ21">
        <v>35</v>
      </c>
      <c r="BA21">
        <v>78</v>
      </c>
      <c r="BB21">
        <v>5</v>
      </c>
      <c r="BC21" s="9">
        <f>AT21/AR21</f>
        <v>0.28688524590163933</v>
      </c>
      <c r="BD21" s="9">
        <f>(AT21+AZ21)/(AR21+AZ21)</f>
        <v>0.3491271820448878</v>
      </c>
      <c r="BE21" s="9">
        <f>(AX21+(AU21*2)+(AV21*3)+(AW21*4))/AR21</f>
        <v>0.4972677595628415</v>
      </c>
      <c r="BF21" s="10">
        <f>BD21+BE21</f>
        <v>0.8463949416077293</v>
      </c>
    </row>
    <row r="22" spans="1:58" ht="12.75">
      <c r="A22" t="s">
        <v>36</v>
      </c>
      <c r="B22" t="s">
        <v>72</v>
      </c>
      <c r="C22" t="s">
        <v>73</v>
      </c>
      <c r="D22" t="s">
        <v>66</v>
      </c>
      <c r="E22" s="7">
        <f>X22+AQ22</f>
        <v>145</v>
      </c>
      <c r="F22" s="7">
        <f>Y22+AR22</f>
        <v>561</v>
      </c>
      <c r="G22" s="7">
        <f>Z22+AS22</f>
        <v>91</v>
      </c>
      <c r="H22" s="7">
        <f>AA22+AT22</f>
        <v>147</v>
      </c>
      <c r="I22" s="7">
        <f>AB22+AU22</f>
        <v>38</v>
      </c>
      <c r="J22" s="7">
        <f>AC22+AV22</f>
        <v>4</v>
      </c>
      <c r="K22" s="2">
        <f>AD22+AW22</f>
        <v>20</v>
      </c>
      <c r="L22" s="7">
        <f>H22-I22-J22-K22</f>
        <v>85</v>
      </c>
      <c r="M22" s="7">
        <f>AF22+AY22</f>
        <v>85</v>
      </c>
      <c r="N22" s="7">
        <f>AG22+AZ22</f>
        <v>61</v>
      </c>
      <c r="O22" s="7">
        <f>AH22+BA22</f>
        <v>113</v>
      </c>
      <c r="P22" s="7">
        <f>AI22+BB22</f>
        <v>8</v>
      </c>
      <c r="Q22" s="8">
        <f>H22/F22</f>
        <v>0.2620320855614973</v>
      </c>
      <c r="R22" s="9">
        <f>(H22+N22)/(F22+N22)</f>
        <v>0.33440514469453375</v>
      </c>
      <c r="S22" s="9">
        <f>(L22+(I22*2)+(J22*3)+(K22*4))/F22</f>
        <v>0.45098039215686275</v>
      </c>
      <c r="T22" s="10">
        <f>R22+S22</f>
        <v>0.7853855368513964</v>
      </c>
      <c r="U22" s="7" t="str">
        <f>C22</f>
        <v>Bogaerts</v>
      </c>
      <c r="V22" s="7" t="str">
        <f>B22</f>
        <v>Xander</v>
      </c>
      <c r="W22" s="7" t="str">
        <f>D22</f>
        <v>BOS</v>
      </c>
      <c r="X22">
        <v>66</v>
      </c>
      <c r="Y22">
        <v>251</v>
      </c>
      <c r="Z22">
        <v>44</v>
      </c>
      <c r="AA22">
        <v>59</v>
      </c>
      <c r="AB22">
        <v>12</v>
      </c>
      <c r="AC22">
        <v>2</v>
      </c>
      <c r="AD22">
        <v>4</v>
      </c>
      <c r="AE22" s="7">
        <f>AA22-AB22-AC22-AD22</f>
        <v>41</v>
      </c>
      <c r="AF22">
        <v>21</v>
      </c>
      <c r="AG22">
        <v>31</v>
      </c>
      <c r="AH22">
        <v>51</v>
      </c>
      <c r="AI22">
        <v>6</v>
      </c>
      <c r="AJ22" s="9">
        <f>AA22/Y22</f>
        <v>0.2350597609561753</v>
      </c>
      <c r="AK22" s="9">
        <f>(AA22+AG22)/(Y22+AG22)</f>
        <v>0.3191489361702128</v>
      </c>
      <c r="AL22" s="9">
        <f>(AE22+(AB22*2)+(AC22*3)+(AD22*4))/Y22</f>
        <v>0.3466135458167331</v>
      </c>
      <c r="AM22" s="10">
        <f>AK22+AL22</f>
        <v>0.6657624819869459</v>
      </c>
      <c r="AN22" s="7" t="str">
        <f>C22</f>
        <v>Bogaerts</v>
      </c>
      <c r="AO22" s="7" t="str">
        <f>B22</f>
        <v>Xander</v>
      </c>
      <c r="AP22" s="7" t="str">
        <f>D22</f>
        <v>BOS</v>
      </c>
      <c r="AQ22">
        <v>79</v>
      </c>
      <c r="AR22">
        <v>310</v>
      </c>
      <c r="AS22">
        <v>47</v>
      </c>
      <c r="AT22">
        <v>88</v>
      </c>
      <c r="AU22">
        <v>26</v>
      </c>
      <c r="AV22">
        <v>2</v>
      </c>
      <c r="AW22">
        <v>16</v>
      </c>
      <c r="AX22" s="7">
        <f>AT22-AU22-AV22-AW22</f>
        <v>44</v>
      </c>
      <c r="AY22">
        <v>64</v>
      </c>
      <c r="AZ22">
        <v>30</v>
      </c>
      <c r="BA22">
        <v>62</v>
      </c>
      <c r="BB22">
        <v>2</v>
      </c>
      <c r="BC22" s="9">
        <f>AT22/AR22</f>
        <v>0.2838709677419355</v>
      </c>
      <c r="BD22" s="9">
        <f>(AT22+AZ22)/(AR22+AZ22)</f>
        <v>0.34705882352941175</v>
      </c>
      <c r="BE22" s="9">
        <f>(AX22+(AU22*2)+(AV22*3)+(AW22*4))/AR22</f>
        <v>0.535483870967742</v>
      </c>
      <c r="BF22" s="10">
        <f>BD22+BE22</f>
        <v>0.8825426944971537</v>
      </c>
    </row>
    <row r="23" spans="1:58" ht="12.75">
      <c r="A23" t="s">
        <v>63</v>
      </c>
      <c r="B23" t="s">
        <v>74</v>
      </c>
      <c r="C23" t="s">
        <v>75</v>
      </c>
      <c r="D23" t="s">
        <v>76</v>
      </c>
      <c r="E23" s="7">
        <f>X23+AQ23</f>
        <v>108</v>
      </c>
      <c r="F23" s="7">
        <f>Y23+AR23</f>
        <v>429</v>
      </c>
      <c r="G23" s="7">
        <f>Z23+AS23</f>
        <v>71</v>
      </c>
      <c r="H23" s="7">
        <f>AA23+AT23</f>
        <v>130</v>
      </c>
      <c r="I23" s="7">
        <f>AB23+AU23</f>
        <v>28</v>
      </c>
      <c r="J23" s="7">
        <f>AC23+AV23</f>
        <v>1</v>
      </c>
      <c r="K23" s="2">
        <f>AD23+AW23</f>
        <v>16</v>
      </c>
      <c r="L23" s="7">
        <f>H23-I23-J23-K23</f>
        <v>85</v>
      </c>
      <c r="M23" s="7">
        <f>AF23+AY23</f>
        <v>71</v>
      </c>
      <c r="N23" s="7">
        <f>AG23+AZ23</f>
        <v>31</v>
      </c>
      <c r="O23" s="7">
        <f>AH23+BA23</f>
        <v>41</v>
      </c>
      <c r="P23" s="7">
        <f>AI23+BB23</f>
        <v>9</v>
      </c>
      <c r="Q23" s="8">
        <f>H23/F23</f>
        <v>0.30303030303030304</v>
      </c>
      <c r="R23" s="9">
        <f>(H23+N23)/(F23+N23)</f>
        <v>0.35</v>
      </c>
      <c r="S23" s="9">
        <f>(L23+(I23*2)+(J23*3)+(K23*4))/F23</f>
        <v>0.48484848484848486</v>
      </c>
      <c r="T23" s="10">
        <f>R23+S23</f>
        <v>0.8348484848484848</v>
      </c>
      <c r="U23" s="7" t="str">
        <f>C23</f>
        <v>Brantley</v>
      </c>
      <c r="V23" s="7" t="str">
        <f>B23</f>
        <v>Michael</v>
      </c>
      <c r="W23" s="7" t="str">
        <f>D23</f>
        <v>CLE</v>
      </c>
      <c r="X23">
        <v>24</v>
      </c>
      <c r="Y23">
        <v>88</v>
      </c>
      <c r="Z23">
        <v>16</v>
      </c>
      <c r="AA23">
        <v>25</v>
      </c>
      <c r="AB23">
        <v>3</v>
      </c>
      <c r="AC23">
        <v>0</v>
      </c>
      <c r="AD23">
        <v>4</v>
      </c>
      <c r="AE23" s="7">
        <f>AA23-AB23-AC23-AD23</f>
        <v>18</v>
      </c>
      <c r="AF23">
        <v>15</v>
      </c>
      <c r="AG23">
        <v>6</v>
      </c>
      <c r="AH23">
        <v>10</v>
      </c>
      <c r="AI23">
        <v>3</v>
      </c>
      <c r="AJ23" s="9">
        <f>AA23/Y23</f>
        <v>0.2840909090909091</v>
      </c>
      <c r="AK23" s="9">
        <f>(AA23+AG23)/(Y23+AG23)</f>
        <v>0.32978723404255317</v>
      </c>
      <c r="AL23" s="9">
        <f>(AE23+(AB23*2)+(AC23*3)+(AD23*4))/Y23</f>
        <v>0.45454545454545453</v>
      </c>
      <c r="AM23" s="10">
        <f>AK23+AL23</f>
        <v>0.7843326885880078</v>
      </c>
      <c r="AN23" s="7" t="str">
        <f>C23</f>
        <v>Brantley</v>
      </c>
      <c r="AO23" s="7" t="str">
        <f>B23</f>
        <v>Michael</v>
      </c>
      <c r="AP23" s="7" t="str">
        <f>D23</f>
        <v>CLE</v>
      </c>
      <c r="AQ23">
        <v>84</v>
      </c>
      <c r="AR23">
        <v>341</v>
      </c>
      <c r="AS23">
        <v>55</v>
      </c>
      <c r="AT23">
        <v>105</v>
      </c>
      <c r="AU23">
        <v>25</v>
      </c>
      <c r="AV23">
        <v>1</v>
      </c>
      <c r="AW23">
        <v>12</v>
      </c>
      <c r="AX23" s="7">
        <f>AT23-AU23-AV23-AW23</f>
        <v>67</v>
      </c>
      <c r="AY23">
        <v>56</v>
      </c>
      <c r="AZ23">
        <v>25</v>
      </c>
      <c r="BA23">
        <v>31</v>
      </c>
      <c r="BB23">
        <v>6</v>
      </c>
      <c r="BC23" s="9">
        <f>AT23/AR23</f>
        <v>0.30791788856304986</v>
      </c>
      <c r="BD23" s="9">
        <f>(AT23+AZ23)/(AR23+AZ23)</f>
        <v>0.3551912568306011</v>
      </c>
      <c r="BE23" s="9">
        <f>(AX23+(AU23*2)+(AV23*3)+(AW23*4))/AR23</f>
        <v>0.49266862170087977</v>
      </c>
      <c r="BF23" s="10">
        <f>BD23+BE23</f>
        <v>0.8478598785314808</v>
      </c>
    </row>
    <row r="24" spans="1:58" ht="12.75">
      <c r="A24" t="s">
        <v>63</v>
      </c>
      <c r="B24" t="s">
        <v>77</v>
      </c>
      <c r="C24" t="s">
        <v>78</v>
      </c>
      <c r="D24" t="s">
        <v>24</v>
      </c>
      <c r="E24" s="7">
        <f>X24+AQ24</f>
        <v>135</v>
      </c>
      <c r="F24" s="7">
        <f>Y24+AR24</f>
        <v>471</v>
      </c>
      <c r="G24" s="7">
        <f>Z24+AS24</f>
        <v>60</v>
      </c>
      <c r="H24" s="7">
        <f>AA24+AT24</f>
        <v>120</v>
      </c>
      <c r="I24" s="7">
        <f>AB24+AU24</f>
        <v>30</v>
      </c>
      <c r="J24" s="7">
        <f>AC24+AV24</f>
        <v>3</v>
      </c>
      <c r="K24" s="2">
        <f>AD24+AW24</f>
        <v>17</v>
      </c>
      <c r="L24" s="7">
        <f>H24-I24-J24-K24</f>
        <v>70</v>
      </c>
      <c r="M24" s="7">
        <f>AF24+AY24</f>
        <v>64</v>
      </c>
      <c r="N24" s="7">
        <f>AG24+AZ24</f>
        <v>37</v>
      </c>
      <c r="O24" s="7">
        <f>AH24+BA24</f>
        <v>99</v>
      </c>
      <c r="P24" s="7">
        <f>AI24+BB24</f>
        <v>15</v>
      </c>
      <c r="Q24" s="8">
        <f>H24/F24</f>
        <v>0.25477707006369427</v>
      </c>
      <c r="R24" s="9">
        <f>(H24+N24)/(F24+N24)</f>
        <v>0.3090551181102362</v>
      </c>
      <c r="S24" s="9">
        <f>(L24+(I24*2)+(J24*3)+(K24*4))/F24</f>
        <v>0.4394904458598726</v>
      </c>
      <c r="T24" s="10">
        <f>R24+S24</f>
        <v>0.7485455639701089</v>
      </c>
      <c r="U24" s="7" t="str">
        <f>C24</f>
        <v>Braun</v>
      </c>
      <c r="V24" s="7" t="str">
        <f>B24</f>
        <v>Ryan</v>
      </c>
      <c r="W24" s="7" t="str">
        <f>D24</f>
        <v>MIL</v>
      </c>
      <c r="X24">
        <v>64</v>
      </c>
      <c r="Y24">
        <v>237</v>
      </c>
      <c r="Z24">
        <v>29</v>
      </c>
      <c r="AA24">
        <v>65</v>
      </c>
      <c r="AB24">
        <v>17</v>
      </c>
      <c r="AC24">
        <v>2</v>
      </c>
      <c r="AD24">
        <v>7</v>
      </c>
      <c r="AE24" s="7">
        <f>AA24-AB24-AC24-AD24</f>
        <v>39</v>
      </c>
      <c r="AF24">
        <v>29</v>
      </c>
      <c r="AG24">
        <v>20</v>
      </c>
      <c r="AH24">
        <v>44</v>
      </c>
      <c r="AI24">
        <v>8</v>
      </c>
      <c r="AJ24" s="9">
        <f>AA24/Y24</f>
        <v>0.2742616033755274</v>
      </c>
      <c r="AK24" s="9">
        <f>(AA24+AG24)/(Y24+AG24)</f>
        <v>0.33073929961089493</v>
      </c>
      <c r="AL24" s="9">
        <f>(AE24+(AB24*2)+(AC24*3)+(AD24*4))/Y24</f>
        <v>0.45147679324894513</v>
      </c>
      <c r="AM24" s="10">
        <f>AK24+AL24</f>
        <v>0.7822160928598401</v>
      </c>
      <c r="AN24" s="7" t="str">
        <f>C24</f>
        <v>Braun</v>
      </c>
      <c r="AO24" s="7" t="str">
        <f>B24</f>
        <v>Ryan</v>
      </c>
      <c r="AP24" s="7" t="str">
        <f>D24</f>
        <v>MIL</v>
      </c>
      <c r="AQ24">
        <v>71</v>
      </c>
      <c r="AR24">
        <v>234</v>
      </c>
      <c r="AS24">
        <v>31</v>
      </c>
      <c r="AT24">
        <v>55</v>
      </c>
      <c r="AU24">
        <v>13</v>
      </c>
      <c r="AV24">
        <v>1</v>
      </c>
      <c r="AW24">
        <v>10</v>
      </c>
      <c r="AX24" s="7">
        <f>AT24-AU24-AV24-AW24</f>
        <v>31</v>
      </c>
      <c r="AY24">
        <v>35</v>
      </c>
      <c r="AZ24">
        <v>17</v>
      </c>
      <c r="BA24">
        <v>55</v>
      </c>
      <c r="BB24">
        <v>7</v>
      </c>
      <c r="BC24" s="9">
        <f>AT24/AR24</f>
        <v>0.23504273504273504</v>
      </c>
      <c r="BD24" s="9">
        <f>(AT24+AZ24)/(AR24+AZ24)</f>
        <v>0.2868525896414343</v>
      </c>
      <c r="BE24" s="9">
        <f>(AX24+(AU24*2)+(AV24*3)+(AW24*4))/AR24</f>
        <v>0.42735042735042733</v>
      </c>
      <c r="BF24" s="10">
        <f>BD24+BE24</f>
        <v>0.7142030169918616</v>
      </c>
    </row>
    <row r="25" spans="1:58" ht="12.75">
      <c r="A25" t="s">
        <v>8</v>
      </c>
      <c r="B25" t="s">
        <v>79</v>
      </c>
      <c r="C25" t="s">
        <v>80</v>
      </c>
      <c r="D25" t="s">
        <v>32</v>
      </c>
      <c r="E25" s="7">
        <f>X25+AQ25</f>
        <v>167</v>
      </c>
      <c r="F25" s="7">
        <f>Y25+AR25</f>
        <v>638</v>
      </c>
      <c r="G25" s="7">
        <f>Z25+AS25</f>
        <v>115</v>
      </c>
      <c r="H25" s="7">
        <f>AA25+AT25</f>
        <v>191</v>
      </c>
      <c r="I25" s="7">
        <f>AB25+AU25</f>
        <v>49</v>
      </c>
      <c r="J25" s="7">
        <f>AC25+AV25</f>
        <v>5</v>
      </c>
      <c r="K25" s="2">
        <f>AD25+AW25</f>
        <v>31</v>
      </c>
      <c r="L25" s="7">
        <f>H25-I25-J25-K25</f>
        <v>106</v>
      </c>
      <c r="M25" s="7">
        <f>AF25+AY25</f>
        <v>108</v>
      </c>
      <c r="N25" s="7">
        <f>AG25+AZ25</f>
        <v>78</v>
      </c>
      <c r="O25" s="7">
        <f>AH25+BA25</f>
        <v>94</v>
      </c>
      <c r="P25" s="7">
        <f>AI25+BB25</f>
        <v>17</v>
      </c>
      <c r="Q25" s="8">
        <f>H25/F25</f>
        <v>0.2993730407523511</v>
      </c>
      <c r="R25" s="9">
        <f>(H25+N25)/(F25+N25)</f>
        <v>0.3756983240223464</v>
      </c>
      <c r="S25" s="9">
        <f>(L25+(I25*2)+(J25*3)+(K25*4))/F25</f>
        <v>0.5376175548589341</v>
      </c>
      <c r="T25" s="10">
        <f>R25+S25</f>
        <v>0.9133158788812805</v>
      </c>
      <c r="U25" s="7" t="str">
        <f>C25</f>
        <v>Bregman</v>
      </c>
      <c r="V25" s="7" t="str">
        <f>B25</f>
        <v>Alex</v>
      </c>
      <c r="W25" s="7" t="str">
        <f>D25</f>
        <v>HOU</v>
      </c>
      <c r="X25">
        <v>71</v>
      </c>
      <c r="Y25">
        <v>267</v>
      </c>
      <c r="Z25">
        <v>48</v>
      </c>
      <c r="AA25">
        <v>84</v>
      </c>
      <c r="AB25">
        <v>18</v>
      </c>
      <c r="AC25">
        <v>4</v>
      </c>
      <c r="AD25">
        <v>11</v>
      </c>
      <c r="AE25" s="7">
        <f>AA25-AB25-AC25-AD25</f>
        <v>51</v>
      </c>
      <c r="AF25">
        <v>44</v>
      </c>
      <c r="AG25">
        <v>22</v>
      </c>
      <c r="AH25">
        <v>41</v>
      </c>
      <c r="AI25">
        <v>9</v>
      </c>
      <c r="AJ25" s="9">
        <f>AA25/Y25</f>
        <v>0.3146067415730337</v>
      </c>
      <c r="AK25" s="9">
        <f>(AA25+AG25)/(Y25+AG25)</f>
        <v>0.36678200692041524</v>
      </c>
      <c r="AL25" s="9">
        <f>(AE25+(AB25*2)+(AC25*3)+(AD25*4))/Y25</f>
        <v>0.5355805243445693</v>
      </c>
      <c r="AM25" s="10">
        <f>AK25+AL25</f>
        <v>0.9023625312649846</v>
      </c>
      <c r="AN25" s="7" t="str">
        <f>C25</f>
        <v>Bregman</v>
      </c>
      <c r="AO25" s="7" t="str">
        <f>B25</f>
        <v>Alex</v>
      </c>
      <c r="AP25" s="7" t="str">
        <f>D25</f>
        <v>HOU</v>
      </c>
      <c r="AQ25">
        <v>96</v>
      </c>
      <c r="AR25">
        <v>371</v>
      </c>
      <c r="AS25">
        <v>67</v>
      </c>
      <c r="AT25">
        <v>107</v>
      </c>
      <c r="AU25">
        <v>31</v>
      </c>
      <c r="AV25">
        <v>1</v>
      </c>
      <c r="AW25">
        <v>20</v>
      </c>
      <c r="AX25" s="7">
        <f>AT25-AU25-AV25-AW25</f>
        <v>55</v>
      </c>
      <c r="AY25">
        <v>64</v>
      </c>
      <c r="AZ25">
        <v>56</v>
      </c>
      <c r="BA25">
        <v>53</v>
      </c>
      <c r="BB25">
        <v>8</v>
      </c>
      <c r="BC25" s="9">
        <f>AT25/AR25</f>
        <v>0.2884097035040431</v>
      </c>
      <c r="BD25" s="9">
        <f>(AT25+AZ25)/(AR25+AZ25)</f>
        <v>0.38173302107728335</v>
      </c>
      <c r="BE25" s="9">
        <f>(AX25+(AU25*2)+(AV25*3)+(AW25*4))/AR25</f>
        <v>0.5390835579514824</v>
      </c>
      <c r="BF25" s="10">
        <f>BD25+BE25</f>
        <v>0.9208165790287658</v>
      </c>
    </row>
    <row r="26" spans="1:58" ht="12.75">
      <c r="A26" t="s">
        <v>50</v>
      </c>
      <c r="B26" t="s">
        <v>81</v>
      </c>
      <c r="C26" t="s">
        <v>82</v>
      </c>
      <c r="D26" t="s">
        <v>83</v>
      </c>
      <c r="E26" s="7">
        <f>X26+AQ26</f>
        <v>127</v>
      </c>
      <c r="F26" s="7">
        <f>Y26+AR26</f>
        <v>447</v>
      </c>
      <c r="G26" s="7">
        <f>Z26+AS26</f>
        <v>51</v>
      </c>
      <c r="H26" s="7">
        <f>AA26+AT26</f>
        <v>101</v>
      </c>
      <c r="I26" s="7">
        <f>AB26+AU26</f>
        <v>23</v>
      </c>
      <c r="J26" s="7">
        <f>AC26+AV26</f>
        <v>3</v>
      </c>
      <c r="K26" s="2">
        <f>AD26+AW26</f>
        <v>16</v>
      </c>
      <c r="L26" s="7">
        <f>H26-I26-J26-K26</f>
        <v>59</v>
      </c>
      <c r="M26" s="7">
        <f>AF26+AY26</f>
        <v>59</v>
      </c>
      <c r="N26" s="7">
        <f>AG26+AZ26</f>
        <v>48</v>
      </c>
      <c r="O26" s="7">
        <f>AH26+BA26</f>
        <v>110</v>
      </c>
      <c r="P26" s="7">
        <f>AI26+BB26</f>
        <v>3</v>
      </c>
      <c r="Q26" s="8">
        <f>H26/F26</f>
        <v>0.22595078299776286</v>
      </c>
      <c r="R26" s="9">
        <f>(H26+N26)/(F26+N26)</f>
        <v>0.301010101010101</v>
      </c>
      <c r="S26" s="9">
        <f>(L26+(I26*2)+(J26*3)+(K26*4))/F26</f>
        <v>0.3982102908277405</v>
      </c>
      <c r="T26" s="10">
        <f>R26+S26</f>
        <v>0.6992203918378415</v>
      </c>
      <c r="U26" s="7" t="str">
        <f>C26</f>
        <v>Bruce</v>
      </c>
      <c r="V26" s="7" t="str">
        <f>B26</f>
        <v>Jay</v>
      </c>
      <c r="W26" s="7" t="str">
        <f>D26</f>
        <v>NYM / CLE / NYM</v>
      </c>
      <c r="X26">
        <v>65</v>
      </c>
      <c r="Y26">
        <v>235</v>
      </c>
      <c r="Z26">
        <v>34</v>
      </c>
      <c r="AA26">
        <v>56</v>
      </c>
      <c r="AB26">
        <v>11</v>
      </c>
      <c r="AC26">
        <v>2</v>
      </c>
      <c r="AD26">
        <v>13</v>
      </c>
      <c r="AE26" s="7">
        <f>AA26-AB26-AC26-AD26</f>
        <v>30</v>
      </c>
      <c r="AF26">
        <v>42</v>
      </c>
      <c r="AG26">
        <v>24</v>
      </c>
      <c r="AH26">
        <v>62</v>
      </c>
      <c r="AI26">
        <v>1</v>
      </c>
      <c r="AJ26" s="9">
        <f>AA26/Y26</f>
        <v>0.23829787234042554</v>
      </c>
      <c r="AK26" s="9">
        <f>(AA26+AG26)/(Y26+AG26)</f>
        <v>0.3088803088803089</v>
      </c>
      <c r="AL26" s="9">
        <f>(AE26+(AB26*2)+(AC26*3)+(AD26*4))/Y26</f>
        <v>0.46808510638297873</v>
      </c>
      <c r="AM26" s="10">
        <f>AK26+AL26</f>
        <v>0.7769654152632877</v>
      </c>
      <c r="AN26" s="7" t="str">
        <f>C26</f>
        <v>Bruce</v>
      </c>
      <c r="AO26" s="7" t="str">
        <f>B26</f>
        <v>Jay</v>
      </c>
      <c r="AP26" s="7" t="str">
        <f>D26</f>
        <v>NYM / CLE / NYM</v>
      </c>
      <c r="AQ26">
        <v>62</v>
      </c>
      <c r="AR26">
        <v>212</v>
      </c>
      <c r="AS26">
        <v>17</v>
      </c>
      <c r="AT26">
        <v>45</v>
      </c>
      <c r="AU26">
        <v>12</v>
      </c>
      <c r="AV26">
        <v>1</v>
      </c>
      <c r="AW26">
        <v>3</v>
      </c>
      <c r="AX26" s="7">
        <f>AT26-AU26-AV26-AW26</f>
        <v>29</v>
      </c>
      <c r="AY26">
        <v>17</v>
      </c>
      <c r="AZ26">
        <v>24</v>
      </c>
      <c r="BA26">
        <v>48</v>
      </c>
      <c r="BB26">
        <v>2</v>
      </c>
      <c r="BC26" s="9">
        <f>AT26/AR26</f>
        <v>0.21226415094339623</v>
      </c>
      <c r="BD26" s="9">
        <f>(AT26+AZ26)/(AR26+AZ26)</f>
        <v>0.2923728813559322</v>
      </c>
      <c r="BE26" s="9">
        <f>(AX26+(AU26*2)+(AV26*3)+(AW26*4))/AR26</f>
        <v>0.32075471698113206</v>
      </c>
      <c r="BF26" s="10">
        <f>BD26+BE26</f>
        <v>0.6131275983370643</v>
      </c>
    </row>
    <row r="27" spans="1:58" ht="12.75">
      <c r="A27" t="s">
        <v>8</v>
      </c>
      <c r="B27" t="s">
        <v>84</v>
      </c>
      <c r="C27" t="s">
        <v>85</v>
      </c>
      <c r="D27" t="s">
        <v>49</v>
      </c>
      <c r="E27" s="7">
        <f>X27+AQ27</f>
        <v>139</v>
      </c>
      <c r="F27" s="7">
        <f>Y27+AR27</f>
        <v>534</v>
      </c>
      <c r="G27" s="7">
        <f>Z27+AS27</f>
        <v>98</v>
      </c>
      <c r="H27" s="7">
        <f>AA27+AT27</f>
        <v>161</v>
      </c>
      <c r="I27" s="7">
        <f>AB27+AU27</f>
        <v>42</v>
      </c>
      <c r="J27" s="7">
        <f>AC27+AV27</f>
        <v>4</v>
      </c>
      <c r="K27" s="2">
        <f>AD27+AW27</f>
        <v>21</v>
      </c>
      <c r="L27" s="7">
        <f>H27-I27-J27-K27</f>
        <v>94</v>
      </c>
      <c r="M27" s="7">
        <f>AF27+AY27</f>
        <v>75</v>
      </c>
      <c r="N27" s="7">
        <f>AG27+AZ27</f>
        <v>73</v>
      </c>
      <c r="O27" s="7">
        <f>AH27+BA27</f>
        <v>126</v>
      </c>
      <c r="P27" s="7">
        <f>AI27+BB27</f>
        <v>3</v>
      </c>
      <c r="Q27" s="8">
        <f>H27/F27</f>
        <v>0.301498127340824</v>
      </c>
      <c r="R27" s="9">
        <f>(H27+N27)/(F27+N27)</f>
        <v>0.385502471169687</v>
      </c>
      <c r="S27" s="9">
        <f>(L27+(I27*2)+(J27*3)+(K27*4))/F27</f>
        <v>0.5131086142322098</v>
      </c>
      <c r="T27" s="10">
        <f>R27+S27</f>
        <v>0.8986110854018967</v>
      </c>
      <c r="U27" s="7" t="str">
        <f>C27</f>
        <v>Bryant</v>
      </c>
      <c r="V27" s="7" t="str">
        <f>B27</f>
        <v>Kris</v>
      </c>
      <c r="W27" s="7" t="str">
        <f>D27</f>
        <v>CHC</v>
      </c>
      <c r="X27">
        <v>69</v>
      </c>
      <c r="Y27">
        <v>252</v>
      </c>
      <c r="Z27">
        <v>54</v>
      </c>
      <c r="AA27">
        <v>82</v>
      </c>
      <c r="AB27">
        <v>21</v>
      </c>
      <c r="AC27">
        <v>1</v>
      </c>
      <c r="AD27">
        <v>11</v>
      </c>
      <c r="AE27" s="7">
        <f>AA27-AB27-AC27-AD27</f>
        <v>49</v>
      </c>
      <c r="AF27">
        <v>35</v>
      </c>
      <c r="AG27">
        <v>36</v>
      </c>
      <c r="AH27">
        <v>54</v>
      </c>
      <c r="AI27">
        <v>1</v>
      </c>
      <c r="AJ27" s="9">
        <f>AA27/Y27</f>
        <v>0.3253968253968254</v>
      </c>
      <c r="AK27" s="9">
        <f>(AA27+AG27)/(Y27+AG27)</f>
        <v>0.4097222222222222</v>
      </c>
      <c r="AL27" s="9">
        <f>(AE27+(AB27*2)+(AC27*3)+(AD27*4))/Y27</f>
        <v>0.5476190476190477</v>
      </c>
      <c r="AM27" s="10">
        <f>AK27+AL27</f>
        <v>0.9573412698412699</v>
      </c>
      <c r="AN27" s="7" t="str">
        <f>C27</f>
        <v>Bryant</v>
      </c>
      <c r="AO27" s="7" t="str">
        <f>B27</f>
        <v>Kris</v>
      </c>
      <c r="AP27" s="7" t="str">
        <f>D27</f>
        <v>CHC</v>
      </c>
      <c r="AQ27">
        <v>70</v>
      </c>
      <c r="AR27">
        <v>282</v>
      </c>
      <c r="AS27">
        <v>44</v>
      </c>
      <c r="AT27">
        <v>79</v>
      </c>
      <c r="AU27">
        <v>21</v>
      </c>
      <c r="AV27">
        <v>3</v>
      </c>
      <c r="AW27">
        <v>10</v>
      </c>
      <c r="AX27" s="7">
        <f>AT27-AU27-AV27-AW27</f>
        <v>45</v>
      </c>
      <c r="AY27">
        <v>40</v>
      </c>
      <c r="AZ27">
        <v>37</v>
      </c>
      <c r="BA27">
        <v>72</v>
      </c>
      <c r="BB27">
        <v>2</v>
      </c>
      <c r="BC27" s="9">
        <f>AT27/AR27</f>
        <v>0.2801418439716312</v>
      </c>
      <c r="BD27" s="9">
        <f>(AT27+AZ27)/(AR27+AZ27)</f>
        <v>0.36363636363636365</v>
      </c>
      <c r="BE27" s="9">
        <f>(AX27+(AU27*2)+(AV27*3)+(AW27*4))/AR27</f>
        <v>0.48226950354609927</v>
      </c>
      <c r="BF27" s="10">
        <f>BD27+BE27</f>
        <v>0.8459058671824629</v>
      </c>
    </row>
    <row r="28" spans="1:58" ht="12.75">
      <c r="A28" t="s">
        <v>69</v>
      </c>
      <c r="B28" t="s">
        <v>86</v>
      </c>
      <c r="C28" t="s">
        <v>87</v>
      </c>
      <c r="D28" t="s">
        <v>88</v>
      </c>
      <c r="E28" s="7">
        <f>X28+AQ28</f>
        <v>85</v>
      </c>
      <c r="F28" s="7">
        <f>Y28+AR28</f>
        <v>297</v>
      </c>
      <c r="G28" s="7">
        <f>Z28+AS28</f>
        <v>48</v>
      </c>
      <c r="H28" s="7">
        <f>AA28+AT28</f>
        <v>76</v>
      </c>
      <c r="I28" s="7">
        <f>AB28+AU28</f>
        <v>12</v>
      </c>
      <c r="J28" s="7">
        <f>AC28+AV28</f>
        <v>5</v>
      </c>
      <c r="K28" s="2">
        <f>AD28+AW28</f>
        <v>11</v>
      </c>
      <c r="L28" s="7">
        <f>H28-I28-J28-K28</f>
        <v>48</v>
      </c>
      <c r="M28" s="7">
        <f>AF28+AY28</f>
        <v>39</v>
      </c>
      <c r="N28" s="7">
        <f>AG28+AZ28</f>
        <v>16</v>
      </c>
      <c r="O28" s="7">
        <f>AH28+BA28</f>
        <v>91</v>
      </c>
      <c r="P28" s="7">
        <f>AI28+BB28</f>
        <v>18</v>
      </c>
      <c r="Q28" s="8">
        <f>H28/F28</f>
        <v>0.2558922558922559</v>
      </c>
      <c r="R28" s="9">
        <f>(H28+N28)/(F28+N28)</f>
        <v>0.2939297124600639</v>
      </c>
      <c r="S28" s="9">
        <f>(L28+(I28*2)+(J28*3)+(K28*4))/F28</f>
        <v>0.44107744107744107</v>
      </c>
      <c r="T28" s="10">
        <f>R28+S28</f>
        <v>0.7350071535375049</v>
      </c>
      <c r="U28" s="7" t="str">
        <f>C28</f>
        <v>Buxton</v>
      </c>
      <c r="V28" s="7" t="str">
        <f>B28</f>
        <v>Byron</v>
      </c>
      <c r="W28" s="7" t="str">
        <f>D28</f>
        <v>MIN</v>
      </c>
      <c r="X28">
        <v>57</v>
      </c>
      <c r="Y28">
        <v>207</v>
      </c>
      <c r="Z28">
        <v>40</v>
      </c>
      <c r="AA28">
        <v>62</v>
      </c>
      <c r="AB28">
        <v>8</v>
      </c>
      <c r="AC28">
        <v>5</v>
      </c>
      <c r="AD28">
        <v>11</v>
      </c>
      <c r="AE28" s="7">
        <f>AA28-AB28-AC28-AD28</f>
        <v>38</v>
      </c>
      <c r="AF28">
        <v>35</v>
      </c>
      <c r="AG28">
        <v>13</v>
      </c>
      <c r="AH28">
        <v>63</v>
      </c>
      <c r="AI28">
        <v>13</v>
      </c>
      <c r="AJ28" s="9">
        <f>AA28/Y28</f>
        <v>0.2995169082125604</v>
      </c>
      <c r="AK28" s="9">
        <f>(AA28+AG28)/(Y28+AG28)</f>
        <v>0.3409090909090909</v>
      </c>
      <c r="AL28" s="9">
        <f>(AE28+(AB28*2)+(AC28*3)+(AD28*4))/Y28</f>
        <v>0.5458937198067633</v>
      </c>
      <c r="AM28" s="10">
        <f>AK28+AL28</f>
        <v>0.8868028107158541</v>
      </c>
      <c r="AN28" s="7" t="str">
        <f>C28</f>
        <v>Buxton</v>
      </c>
      <c r="AO28" s="7" t="str">
        <f>B28</f>
        <v>Byron</v>
      </c>
      <c r="AP28" s="7" t="str">
        <f>D28</f>
        <v>MIN</v>
      </c>
      <c r="AQ28">
        <v>28</v>
      </c>
      <c r="AR28">
        <v>90</v>
      </c>
      <c r="AS28">
        <v>8</v>
      </c>
      <c r="AT28">
        <v>14</v>
      </c>
      <c r="AU28">
        <v>4</v>
      </c>
      <c r="AV28">
        <v>0</v>
      </c>
      <c r="AW28">
        <v>0</v>
      </c>
      <c r="AX28" s="7">
        <f>AT28-AU28-AV28-AW28</f>
        <v>10</v>
      </c>
      <c r="AY28">
        <v>4</v>
      </c>
      <c r="AZ28">
        <v>3</v>
      </c>
      <c r="BA28">
        <v>28</v>
      </c>
      <c r="BB28">
        <v>5</v>
      </c>
      <c r="BC28" s="9">
        <f>AT28/AR28</f>
        <v>0.15555555555555556</v>
      </c>
      <c r="BD28" s="9">
        <f>(AT28+AZ28)/(AR28+AZ28)</f>
        <v>0.1827956989247312</v>
      </c>
      <c r="BE28" s="9">
        <f>(AX28+(AU28*2)+(AV28*3)+(AW28*4))/AR28</f>
        <v>0.2</v>
      </c>
      <c r="BF28" s="10">
        <f>BD28+BE28</f>
        <v>0.3827956989247312</v>
      </c>
    </row>
    <row r="29" spans="1:58" ht="12.75">
      <c r="A29" t="s">
        <v>7</v>
      </c>
      <c r="B29" t="s">
        <v>89</v>
      </c>
      <c r="C29" t="s">
        <v>90</v>
      </c>
      <c r="D29" t="s">
        <v>91</v>
      </c>
      <c r="E29" s="7">
        <f>X29+AQ29</f>
        <v>164</v>
      </c>
      <c r="F29" s="7">
        <f>Y29+AR29</f>
        <v>600</v>
      </c>
      <c r="G29" s="7">
        <f>Z29+AS29</f>
        <v>74</v>
      </c>
      <c r="H29" s="7">
        <f>AA29+AT29</f>
        <v>175</v>
      </c>
      <c r="I29" s="7">
        <f>AB29+AU29</f>
        <v>41</v>
      </c>
      <c r="J29" s="7">
        <f>AC29+AV29</f>
        <v>1</v>
      </c>
      <c r="K29" s="2">
        <f>AD29+AW29</f>
        <v>23</v>
      </c>
      <c r="L29" s="7">
        <f>H29-I29-J29-K29</f>
        <v>110</v>
      </c>
      <c r="M29" s="7">
        <f>AF29+AY29</f>
        <v>87</v>
      </c>
      <c r="N29" s="7">
        <f>AG29+AZ29</f>
        <v>53</v>
      </c>
      <c r="O29" s="7">
        <f>AH29+BA29</f>
        <v>121</v>
      </c>
      <c r="P29" s="7">
        <f>AI29+BB29</f>
        <v>0</v>
      </c>
      <c r="Q29" s="8">
        <f>H29/F29</f>
        <v>0.2916666666666667</v>
      </c>
      <c r="R29" s="9">
        <f>(H29+N29)/(F29+N29)</f>
        <v>0.34915773353751917</v>
      </c>
      <c r="S29" s="9">
        <f>(L29+(I29*2)+(J29*3)+(K29*4))/F29</f>
        <v>0.47833333333333333</v>
      </c>
      <c r="T29" s="10">
        <f>R29+S29</f>
        <v>0.8274910668708525</v>
      </c>
      <c r="U29" s="7" t="str">
        <f>C29</f>
        <v>Cabrera</v>
      </c>
      <c r="V29" s="7" t="str">
        <f>B29</f>
        <v>Asdrubal</v>
      </c>
      <c r="W29" s="7" t="str">
        <f>D29</f>
        <v>NYM</v>
      </c>
      <c r="X29">
        <v>72</v>
      </c>
      <c r="Y29">
        <v>251</v>
      </c>
      <c r="Z29">
        <v>30</v>
      </c>
      <c r="AA29">
        <v>77</v>
      </c>
      <c r="AB29">
        <v>21</v>
      </c>
      <c r="AC29">
        <v>0</v>
      </c>
      <c r="AD29">
        <v>6</v>
      </c>
      <c r="AE29" s="7">
        <f>AA29-AB29-AC29-AD29</f>
        <v>50</v>
      </c>
      <c r="AF29">
        <v>35</v>
      </c>
      <c r="AG29">
        <v>25</v>
      </c>
      <c r="AH29">
        <v>47</v>
      </c>
      <c r="AI29">
        <v>0</v>
      </c>
      <c r="AJ29" s="9">
        <f>AA29/Y29</f>
        <v>0.30677290836653387</v>
      </c>
      <c r="AK29" s="9">
        <f>(AA29+AG29)/(Y29+AG29)</f>
        <v>0.3695652173913043</v>
      </c>
      <c r="AL29" s="9">
        <f>(AE29+(AB29*2)+(AC29*3)+(AD29*4))/Y29</f>
        <v>0.46215139442231074</v>
      </c>
      <c r="AM29" s="10">
        <f>AK29+AL29</f>
        <v>0.831716611813615</v>
      </c>
      <c r="AN29" s="7" t="str">
        <f>C29</f>
        <v>Cabrera</v>
      </c>
      <c r="AO29" s="7" t="str">
        <f>B29</f>
        <v>Asdrubal</v>
      </c>
      <c r="AP29" s="7" t="str">
        <f>D29</f>
        <v>NYM</v>
      </c>
      <c r="AQ29">
        <v>92</v>
      </c>
      <c r="AR29">
        <v>349</v>
      </c>
      <c r="AS29">
        <v>44</v>
      </c>
      <c r="AT29">
        <v>98</v>
      </c>
      <c r="AU29">
        <v>20</v>
      </c>
      <c r="AV29">
        <v>1</v>
      </c>
      <c r="AW29">
        <v>17</v>
      </c>
      <c r="AX29" s="7">
        <f>AT29-AU29-AV29-AW29</f>
        <v>60</v>
      </c>
      <c r="AY29">
        <v>52</v>
      </c>
      <c r="AZ29">
        <v>28</v>
      </c>
      <c r="BA29">
        <v>74</v>
      </c>
      <c r="BB29">
        <v>0</v>
      </c>
      <c r="BC29" s="9">
        <f>AT29/AR29</f>
        <v>0.2808022922636103</v>
      </c>
      <c r="BD29" s="9">
        <f>(AT29+AZ29)/(AR29+AZ29)</f>
        <v>0.33421750663129973</v>
      </c>
      <c r="BE29" s="9">
        <f>(AX29+(AU29*2)+(AV29*3)+(AW29*4))/AR29</f>
        <v>0.4899713467048711</v>
      </c>
      <c r="BF29" s="10">
        <f>BD29+BE29</f>
        <v>0.8241888533361708</v>
      </c>
    </row>
    <row r="30" spans="1:58" ht="12.75">
      <c r="A30" t="s">
        <v>50</v>
      </c>
      <c r="B30" t="s">
        <v>92</v>
      </c>
      <c r="C30" t="s">
        <v>90</v>
      </c>
      <c r="D30" t="s">
        <v>93</v>
      </c>
      <c r="E30" s="7">
        <f>X30+AQ30</f>
        <v>89</v>
      </c>
      <c r="F30" s="7">
        <f>Y30+AR30</f>
        <v>339</v>
      </c>
      <c r="G30" s="7">
        <f>Z30+AS30</f>
        <v>36</v>
      </c>
      <c r="H30" s="7">
        <f>AA30+AT30</f>
        <v>92</v>
      </c>
      <c r="I30" s="7">
        <f>AB30+AU30</f>
        <v>21</v>
      </c>
      <c r="J30" s="7">
        <f>AC30+AV30</f>
        <v>2</v>
      </c>
      <c r="K30" s="2">
        <f>AD30+AW30</f>
        <v>7</v>
      </c>
      <c r="L30" s="7">
        <f>H30-I30-J30-K30</f>
        <v>62</v>
      </c>
      <c r="M30" s="7">
        <f>AF30+AY30</f>
        <v>45</v>
      </c>
      <c r="N30" s="7">
        <f>AG30+AZ30</f>
        <v>15</v>
      </c>
      <c r="O30" s="7">
        <f>AH30+BA30</f>
        <v>37</v>
      </c>
      <c r="P30" s="7">
        <f>AI30+BB30</f>
        <v>1</v>
      </c>
      <c r="Q30" s="8">
        <f>H30/F30</f>
        <v>0.2713864306784661</v>
      </c>
      <c r="R30" s="9">
        <f>(H30+N30)/(F30+N30)</f>
        <v>0.3022598870056497</v>
      </c>
      <c r="S30" s="9">
        <f>(L30+(I30*2)+(J30*3)+(K30*4))/F30</f>
        <v>0.40707964601769914</v>
      </c>
      <c r="T30" s="10">
        <f>R30+S30</f>
        <v>0.7093395330233488</v>
      </c>
      <c r="U30" s="7" t="str">
        <f>C30</f>
        <v>Cabrera</v>
      </c>
      <c r="V30" s="7" t="str">
        <f>B30</f>
        <v>Melky</v>
      </c>
      <c r="W30" s="7" t="str">
        <f>D30</f>
        <v>KC / CLE</v>
      </c>
      <c r="X30">
        <v>72</v>
      </c>
      <c r="Y30">
        <v>281</v>
      </c>
      <c r="Z30">
        <v>30</v>
      </c>
      <c r="AA30">
        <v>80</v>
      </c>
      <c r="AB30">
        <v>16</v>
      </c>
      <c r="AC30">
        <v>2</v>
      </c>
      <c r="AD30">
        <v>7</v>
      </c>
      <c r="AE30" s="7">
        <f>AA30-AB30-AC30-AD30</f>
        <v>55</v>
      </c>
      <c r="AF30">
        <v>34</v>
      </c>
      <c r="AG30">
        <v>12</v>
      </c>
      <c r="AH30">
        <v>27</v>
      </c>
      <c r="AI30">
        <v>1</v>
      </c>
      <c r="AJ30" s="9">
        <f>AA30/Y30</f>
        <v>0.2846975088967972</v>
      </c>
      <c r="AK30" s="9">
        <f>(AA30+AG30)/(Y30+AG30)</f>
        <v>0.31399317406143346</v>
      </c>
      <c r="AL30" s="9">
        <f>(AE30+(AB30*2)+(AC30*3)+(AD30*4))/Y30</f>
        <v>0.4306049822064057</v>
      </c>
      <c r="AM30" s="10">
        <f>AK30+AL30</f>
        <v>0.7445981562678392</v>
      </c>
      <c r="AN30" s="7" t="str">
        <f>C30</f>
        <v>Cabrera</v>
      </c>
      <c r="AO30" s="7" t="str">
        <f>B30</f>
        <v>Melky</v>
      </c>
      <c r="AP30" s="7" t="str">
        <f>D30</f>
        <v>KC / CLE</v>
      </c>
      <c r="AQ30">
        <v>17</v>
      </c>
      <c r="AR30">
        <v>58</v>
      </c>
      <c r="AS30">
        <v>6</v>
      </c>
      <c r="AT30">
        <v>12</v>
      </c>
      <c r="AU30">
        <v>5</v>
      </c>
      <c r="AV30">
        <v>0</v>
      </c>
      <c r="AW30">
        <v>0</v>
      </c>
      <c r="AX30" s="7">
        <f>AT30-AU30-AV30-AW30</f>
        <v>7</v>
      </c>
      <c r="AY30">
        <v>11</v>
      </c>
      <c r="AZ30">
        <v>3</v>
      </c>
      <c r="BA30">
        <v>10</v>
      </c>
      <c r="BB30">
        <v>0</v>
      </c>
      <c r="BC30" s="9">
        <f>AT30/AR30</f>
        <v>0.20689655172413793</v>
      </c>
      <c r="BD30" s="9">
        <f>(AT30+AZ30)/(AR30+AZ30)</f>
        <v>0.2459016393442623</v>
      </c>
      <c r="BE30" s="9">
        <f>(AX30+(AU30*2)+(AV30*3)+(AW30*4))/AR30</f>
        <v>0.29310344827586204</v>
      </c>
      <c r="BF30" s="10">
        <f>BD30+BE30</f>
        <v>0.5390050876201243</v>
      </c>
    </row>
    <row r="31" spans="1:58" ht="12.75">
      <c r="A31" t="s">
        <v>69</v>
      </c>
      <c r="B31" t="s">
        <v>94</v>
      </c>
      <c r="C31" t="s">
        <v>95</v>
      </c>
      <c r="D31" t="s">
        <v>96</v>
      </c>
      <c r="E31" s="7">
        <f>X31+AQ31</f>
        <v>151</v>
      </c>
      <c r="F31" s="7">
        <f>Y31+AR31</f>
        <v>567</v>
      </c>
      <c r="G31" s="7">
        <f>Z31+AS31</f>
        <v>87</v>
      </c>
      <c r="H31" s="7">
        <f>AA31+AT31</f>
        <v>176</v>
      </c>
      <c r="I31" s="7">
        <f>AB31+AU31</f>
        <v>29</v>
      </c>
      <c r="J31" s="7">
        <f>AC31+AV31</f>
        <v>3</v>
      </c>
      <c r="K31" s="2">
        <f>AD31+AW31</f>
        <v>12</v>
      </c>
      <c r="L31" s="7">
        <f>H31-I31-J31-K31</f>
        <v>132</v>
      </c>
      <c r="M31" s="7">
        <f>AF31+AY31</f>
        <v>46</v>
      </c>
      <c r="N31" s="7">
        <f>AG31+AZ31</f>
        <v>67</v>
      </c>
      <c r="O31" s="7">
        <f>AH31+BA31</f>
        <v>97</v>
      </c>
      <c r="P31" s="7">
        <f>AI31+BB31</f>
        <v>29</v>
      </c>
      <c r="Q31" s="8">
        <f>H31/F31</f>
        <v>0.31040564373897706</v>
      </c>
      <c r="R31" s="9">
        <f>(H31+N31)/(F31+N31)</f>
        <v>0.3832807570977918</v>
      </c>
      <c r="S31" s="9">
        <f>(L31+(I31*2)+(J31*3)+(K31*4))/F31</f>
        <v>0.43562610229276894</v>
      </c>
      <c r="T31" s="10">
        <f>R31+S31</f>
        <v>0.8189068593905607</v>
      </c>
      <c r="U31" s="7" t="str">
        <f>C31</f>
        <v>Cain</v>
      </c>
      <c r="V31" s="7" t="str">
        <f>B31</f>
        <v>Lorenzo</v>
      </c>
      <c r="W31" s="7" t="str">
        <f>D31</f>
        <v>KC / MIL</v>
      </c>
      <c r="X31">
        <v>71</v>
      </c>
      <c r="Y31">
        <v>267</v>
      </c>
      <c r="Z31">
        <v>37</v>
      </c>
      <c r="AA31">
        <v>88</v>
      </c>
      <c r="AB31">
        <v>13</v>
      </c>
      <c r="AC31">
        <v>3</v>
      </c>
      <c r="AD31">
        <v>4</v>
      </c>
      <c r="AE31" s="7">
        <f>AA31-AB31-AC31-AD31</f>
        <v>68</v>
      </c>
      <c r="AF31">
        <v>19</v>
      </c>
      <c r="AG31">
        <v>20</v>
      </c>
      <c r="AH31">
        <v>38</v>
      </c>
      <c r="AI31">
        <v>11</v>
      </c>
      <c r="AJ31" s="9">
        <f>AA31/Y31</f>
        <v>0.3295880149812734</v>
      </c>
      <c r="AK31" s="9">
        <f>(AA31+AG31)/(Y31+AG31)</f>
        <v>0.37630662020905925</v>
      </c>
      <c r="AL31" s="9">
        <f>(AE31+(AB31*2)+(AC31*3)+(AD31*4))/Y31</f>
        <v>0.44569288389513106</v>
      </c>
      <c r="AM31" s="10">
        <f>AK31+AL31</f>
        <v>0.8219995041041903</v>
      </c>
      <c r="AN31" s="7" t="str">
        <f>C31</f>
        <v>Cain</v>
      </c>
      <c r="AO31" s="7" t="str">
        <f>B31</f>
        <v>Lorenzo</v>
      </c>
      <c r="AP31" s="7" t="str">
        <f>D31</f>
        <v>KC / MIL</v>
      </c>
      <c r="AQ31">
        <v>80</v>
      </c>
      <c r="AR31">
        <v>300</v>
      </c>
      <c r="AS31">
        <v>50</v>
      </c>
      <c r="AT31">
        <v>88</v>
      </c>
      <c r="AU31">
        <v>16</v>
      </c>
      <c r="AV31">
        <v>0</v>
      </c>
      <c r="AW31">
        <v>8</v>
      </c>
      <c r="AX31" s="7">
        <f>AT31-AU31-AV31-AW31</f>
        <v>64</v>
      </c>
      <c r="AY31">
        <v>27</v>
      </c>
      <c r="AZ31">
        <v>47</v>
      </c>
      <c r="BA31">
        <v>59</v>
      </c>
      <c r="BB31">
        <v>18</v>
      </c>
      <c r="BC31" s="9">
        <f>AT31/AR31</f>
        <v>0.29333333333333333</v>
      </c>
      <c r="BD31" s="9">
        <f>(AT31+AZ31)/(AR31+AZ31)</f>
        <v>0.38904899135446686</v>
      </c>
      <c r="BE31" s="9">
        <f>(AX31+(AU31*2)+(AV31*3)+(AW31*4))/AR31</f>
        <v>0.4266666666666667</v>
      </c>
      <c r="BF31" s="10">
        <f>BD31+BE31</f>
        <v>0.8157156580211335</v>
      </c>
    </row>
    <row r="32" spans="1:58" ht="12.75">
      <c r="A32" t="s">
        <v>7</v>
      </c>
      <c r="B32" t="s">
        <v>97</v>
      </c>
      <c r="C32" t="s">
        <v>98</v>
      </c>
      <c r="D32" t="s">
        <v>99</v>
      </c>
      <c r="E32" s="7">
        <f>X32+AQ32</f>
        <v>110</v>
      </c>
      <c r="F32" s="7">
        <f>Y32+AR32</f>
        <v>419</v>
      </c>
      <c r="G32" s="7">
        <f>Z32+AS32</f>
        <v>56</v>
      </c>
      <c r="H32" s="7">
        <f>AA32+AT32</f>
        <v>120</v>
      </c>
      <c r="I32" s="7">
        <f>AB32+AU32</f>
        <v>29</v>
      </c>
      <c r="J32" s="7">
        <f>AC32+AV32</f>
        <v>0</v>
      </c>
      <c r="K32" s="2">
        <f>AD32+AW32</f>
        <v>10</v>
      </c>
      <c r="L32" s="7">
        <f>H32-I32-J32-K32</f>
        <v>81</v>
      </c>
      <c r="M32" s="7">
        <f>AF32+AY32</f>
        <v>60</v>
      </c>
      <c r="N32" s="7">
        <f>AG32+AZ32</f>
        <v>42</v>
      </c>
      <c r="O32" s="7">
        <f>AH32+BA32</f>
        <v>67</v>
      </c>
      <c r="P32" s="7">
        <f>AI32+BB32</f>
        <v>0</v>
      </c>
      <c r="Q32" s="8">
        <f>H32/F32</f>
        <v>0.2863961813842482</v>
      </c>
      <c r="R32" s="9">
        <f>(H32+N32)/(F32+N32)</f>
        <v>0.351409978308026</v>
      </c>
      <c r="S32" s="9">
        <f>(L32+(I32*2)+(J32*3)+(K32*4))/F32</f>
        <v>0.42720763723150357</v>
      </c>
      <c r="T32" s="10">
        <f>R32+S32</f>
        <v>0.7786176155395296</v>
      </c>
      <c r="U32" s="7" t="str">
        <f>C32</f>
        <v>Cano</v>
      </c>
      <c r="V32" s="7" t="str">
        <f>B32</f>
        <v>Robinson</v>
      </c>
      <c r="W32" s="7" t="str">
        <f>D32</f>
        <v>SEA</v>
      </c>
      <c r="X32">
        <v>71</v>
      </c>
      <c r="Y32">
        <v>276</v>
      </c>
      <c r="Z32">
        <v>32</v>
      </c>
      <c r="AA32">
        <v>79</v>
      </c>
      <c r="AB32">
        <v>19</v>
      </c>
      <c r="AC32">
        <v>0</v>
      </c>
      <c r="AD32">
        <v>6</v>
      </c>
      <c r="AE32" s="7">
        <f>AA32-AB32-AC32-AD32</f>
        <v>54</v>
      </c>
      <c r="AF32">
        <v>37</v>
      </c>
      <c r="AG32">
        <v>21</v>
      </c>
      <c r="AH32">
        <v>44</v>
      </c>
      <c r="AI32">
        <v>0</v>
      </c>
      <c r="AJ32" s="9">
        <f>AA32/Y32</f>
        <v>0.286231884057971</v>
      </c>
      <c r="AK32" s="9">
        <f>(AA32+AG32)/(Y32+AG32)</f>
        <v>0.3367003367003367</v>
      </c>
      <c r="AL32" s="9">
        <f>(AE32+(AB32*2)+(AC32*3)+(AD32*4))/Y32</f>
        <v>0.42028985507246375</v>
      </c>
      <c r="AM32" s="10">
        <f>AK32+AL32</f>
        <v>0.7569901917728005</v>
      </c>
      <c r="AN32" s="7" t="str">
        <f>C32</f>
        <v>Cano</v>
      </c>
      <c r="AO32" s="7" t="str">
        <f>B32</f>
        <v>Robinson</v>
      </c>
      <c r="AP32" s="7" t="str">
        <f>D32</f>
        <v>SEA</v>
      </c>
      <c r="AQ32">
        <v>39</v>
      </c>
      <c r="AR32">
        <v>143</v>
      </c>
      <c r="AS32">
        <v>24</v>
      </c>
      <c r="AT32">
        <v>41</v>
      </c>
      <c r="AU32">
        <v>10</v>
      </c>
      <c r="AV32">
        <v>0</v>
      </c>
      <c r="AW32">
        <v>4</v>
      </c>
      <c r="AX32" s="7">
        <f>AT32-AU32-AV32-AW32</f>
        <v>27</v>
      </c>
      <c r="AY32">
        <v>23</v>
      </c>
      <c r="AZ32">
        <v>21</v>
      </c>
      <c r="BA32">
        <v>23</v>
      </c>
      <c r="BB32">
        <v>0</v>
      </c>
      <c r="BC32" s="9">
        <f>AT32/AR32</f>
        <v>0.2867132867132867</v>
      </c>
      <c r="BD32" s="9">
        <f>(AT32+AZ32)/(AR32+AZ32)</f>
        <v>0.3780487804878049</v>
      </c>
      <c r="BE32" s="9">
        <f>(AX32+(AU32*2)+(AV32*3)+(AW32*4))/AR32</f>
        <v>0.4405594405594406</v>
      </c>
      <c r="BF32" s="10">
        <f>BD32+BE32</f>
        <v>0.8186082210472454</v>
      </c>
    </row>
    <row r="33" spans="1:58" ht="12.75">
      <c r="A33" t="s">
        <v>8</v>
      </c>
      <c r="B33" t="s">
        <v>100</v>
      </c>
      <c r="C33" t="s">
        <v>101</v>
      </c>
      <c r="D33" t="s">
        <v>102</v>
      </c>
      <c r="E33" s="7">
        <f>X33+AQ33</f>
        <v>151</v>
      </c>
      <c r="F33" s="7">
        <f>Y33+AR33</f>
        <v>529</v>
      </c>
      <c r="G33" s="7">
        <f>Z33+AS33</f>
        <v>97</v>
      </c>
      <c r="H33" s="7">
        <f>AA33+AT33</f>
        <v>136</v>
      </c>
      <c r="I33" s="7">
        <f>AB33+AU33</f>
        <v>42</v>
      </c>
      <c r="J33" s="7">
        <f>AC33+AV33</f>
        <v>1</v>
      </c>
      <c r="K33" s="2">
        <f>AD33+AW33</f>
        <v>28</v>
      </c>
      <c r="L33" s="7">
        <f>H33-I33-J33-K33</f>
        <v>65</v>
      </c>
      <c r="M33" s="7">
        <f>AF33+AY33</f>
        <v>70</v>
      </c>
      <c r="N33" s="7">
        <f>AG33+AZ33</f>
        <v>102</v>
      </c>
      <c r="O33" s="7">
        <f>AH33+BA33</f>
        <v>147</v>
      </c>
      <c r="P33" s="7">
        <f>AI33+BB33</f>
        <v>1</v>
      </c>
      <c r="Q33" s="8">
        <f>H33/F33</f>
        <v>0.2570888468809074</v>
      </c>
      <c r="R33" s="9">
        <f>(H33+N33)/(F33+N33)</f>
        <v>0.37717908082408874</v>
      </c>
      <c r="S33" s="9">
        <f>(L33+(I33*2)+(J33*3)+(K33*4))/F33</f>
        <v>0.499054820415879</v>
      </c>
      <c r="T33" s="10">
        <f>R33+S33</f>
        <v>0.8762339012399678</v>
      </c>
      <c r="U33" s="7" t="str">
        <f>C33</f>
        <v>Carpenter</v>
      </c>
      <c r="V33" s="7" t="str">
        <f>B33</f>
        <v>Matt</v>
      </c>
      <c r="W33" s="7" t="str">
        <f>D33</f>
        <v>STL</v>
      </c>
      <c r="X33">
        <v>62</v>
      </c>
      <c r="Y33">
        <v>210</v>
      </c>
      <c r="Z33">
        <v>40</v>
      </c>
      <c r="AA33">
        <v>52</v>
      </c>
      <c r="AB33">
        <v>14</v>
      </c>
      <c r="AC33">
        <v>1</v>
      </c>
      <c r="AD33">
        <v>9</v>
      </c>
      <c r="AE33" s="7">
        <f>AA33-AB33-AC33-AD33</f>
        <v>28</v>
      </c>
      <c r="AF33">
        <v>27</v>
      </c>
      <c r="AG33">
        <v>46</v>
      </c>
      <c r="AH33">
        <v>58</v>
      </c>
      <c r="AI33">
        <v>1</v>
      </c>
      <c r="AJ33" s="9">
        <f>AA33/Y33</f>
        <v>0.24761904761904763</v>
      </c>
      <c r="AK33" s="9">
        <f>(AA33+AG33)/(Y33+AG33)</f>
        <v>0.3828125</v>
      </c>
      <c r="AL33" s="9">
        <f>(AE33+(AB33*2)+(AC33*3)+(AD33*4))/Y33</f>
        <v>0.4523809523809524</v>
      </c>
      <c r="AM33" s="10">
        <f>AK33+AL33</f>
        <v>0.8351934523809523</v>
      </c>
      <c r="AN33" s="7" t="str">
        <f>C33</f>
        <v>Carpenter</v>
      </c>
      <c r="AO33" s="7" t="str">
        <f>B33</f>
        <v>Matt</v>
      </c>
      <c r="AP33" s="7" t="str">
        <f>D33</f>
        <v>STL</v>
      </c>
      <c r="AQ33">
        <v>89</v>
      </c>
      <c r="AR33">
        <v>319</v>
      </c>
      <c r="AS33">
        <v>57</v>
      </c>
      <c r="AT33">
        <v>84</v>
      </c>
      <c r="AU33">
        <v>28</v>
      </c>
      <c r="AV33">
        <v>0</v>
      </c>
      <c r="AW33">
        <v>19</v>
      </c>
      <c r="AX33" s="7">
        <f>AT33-AU33-AV33-AW33</f>
        <v>37</v>
      </c>
      <c r="AY33">
        <v>43</v>
      </c>
      <c r="AZ33">
        <v>56</v>
      </c>
      <c r="BA33">
        <v>89</v>
      </c>
      <c r="BB33">
        <v>0</v>
      </c>
      <c r="BC33" s="9">
        <f>AT33/AR33</f>
        <v>0.26332288401253917</v>
      </c>
      <c r="BD33" s="9">
        <f>(AT33+AZ33)/(AR33+AZ33)</f>
        <v>0.37333333333333335</v>
      </c>
      <c r="BE33" s="9">
        <f>(AX33+(AU33*2)+(AV33*3)+(AW33*4))/AR33</f>
        <v>0.5297805642633229</v>
      </c>
      <c r="BF33" s="10">
        <f>BD33+BE33</f>
        <v>0.9031138975966562</v>
      </c>
    </row>
    <row r="34" spans="1:58" ht="12.75">
      <c r="A34" t="s">
        <v>50</v>
      </c>
      <c r="B34" t="s">
        <v>103</v>
      </c>
      <c r="C34" t="s">
        <v>104</v>
      </c>
      <c r="D34" t="s">
        <v>105</v>
      </c>
      <c r="E34" s="7">
        <f>X34+AQ34</f>
        <v>166</v>
      </c>
      <c r="F34" s="7">
        <f>Y34+AR34</f>
        <v>668</v>
      </c>
      <c r="G34" s="7">
        <f>Z34+AS34</f>
        <v>86</v>
      </c>
      <c r="H34" s="7">
        <f>AA34+AT34</f>
        <v>202</v>
      </c>
      <c r="I34" s="7">
        <f>AB34+AU34</f>
        <v>47</v>
      </c>
      <c r="J34" s="7">
        <f>AC34+AV34</f>
        <v>7</v>
      </c>
      <c r="K34" s="2">
        <f>AD34+AW34</f>
        <v>31</v>
      </c>
      <c r="L34" s="7">
        <f>H34-I34-J34-K34</f>
        <v>117</v>
      </c>
      <c r="M34" s="7">
        <f>AF34+AY34</f>
        <v>111</v>
      </c>
      <c r="N34" s="7">
        <f>AG34+AZ34</f>
        <v>40</v>
      </c>
      <c r="O34" s="7">
        <f>AH34+BA34</f>
        <v>142</v>
      </c>
      <c r="P34" s="7">
        <f>AI34+BB34</f>
        <v>3</v>
      </c>
      <c r="Q34" s="8">
        <f>H34/F34</f>
        <v>0.3023952095808383</v>
      </c>
      <c r="R34" s="9">
        <f>(H34+N34)/(F34+N34)</f>
        <v>0.3418079096045198</v>
      </c>
      <c r="S34" s="9">
        <f>(L34+(I34*2)+(J34*3)+(K34*4))/F34</f>
        <v>0.5329341317365269</v>
      </c>
      <c r="T34" s="10">
        <f>R34+S34</f>
        <v>0.8747420413410467</v>
      </c>
      <c r="U34" s="7" t="str">
        <f>C34</f>
        <v>Castellanos</v>
      </c>
      <c r="V34" s="7" t="str">
        <f>B34</f>
        <v>Nicholas</v>
      </c>
      <c r="W34" s="7" t="str">
        <f>D34</f>
        <v>DET</v>
      </c>
      <c r="X34">
        <v>72</v>
      </c>
      <c r="Y34">
        <v>291</v>
      </c>
      <c r="Z34">
        <v>32</v>
      </c>
      <c r="AA34">
        <v>87</v>
      </c>
      <c r="AB34">
        <v>18</v>
      </c>
      <c r="AC34">
        <v>4</v>
      </c>
      <c r="AD34">
        <v>16</v>
      </c>
      <c r="AE34" s="7">
        <f>AA34-AB34-AC34-AD34</f>
        <v>49</v>
      </c>
      <c r="AF34">
        <v>55</v>
      </c>
      <c r="AG34">
        <v>13</v>
      </c>
      <c r="AH34">
        <v>52</v>
      </c>
      <c r="AI34">
        <v>2</v>
      </c>
      <c r="AJ34" s="9">
        <f>AA34/Y34</f>
        <v>0.29896907216494845</v>
      </c>
      <c r="AK34" s="9">
        <f>(AA34+AG34)/(Y34+AG34)</f>
        <v>0.32894736842105265</v>
      </c>
      <c r="AL34" s="9">
        <f>(AE34+(AB34*2)+(AC34*3)+(AD34*4))/Y34</f>
        <v>0.5532646048109966</v>
      </c>
      <c r="AM34" s="10">
        <f>AK34+AL34</f>
        <v>0.8822119732320493</v>
      </c>
      <c r="AN34" s="7" t="str">
        <f>C34</f>
        <v>Castellanos</v>
      </c>
      <c r="AO34" s="7" t="str">
        <f>B34</f>
        <v>Nicholas</v>
      </c>
      <c r="AP34" s="7" t="str">
        <f>D34</f>
        <v>DET</v>
      </c>
      <c r="AQ34">
        <v>94</v>
      </c>
      <c r="AR34">
        <v>377</v>
      </c>
      <c r="AS34">
        <v>54</v>
      </c>
      <c r="AT34">
        <v>115</v>
      </c>
      <c r="AU34">
        <v>29</v>
      </c>
      <c r="AV34">
        <v>3</v>
      </c>
      <c r="AW34">
        <v>15</v>
      </c>
      <c r="AX34" s="7">
        <f>AT34-AU34-AV34-AW34</f>
        <v>68</v>
      </c>
      <c r="AY34">
        <v>56</v>
      </c>
      <c r="AZ34">
        <v>27</v>
      </c>
      <c r="BA34">
        <v>90</v>
      </c>
      <c r="BB34">
        <v>1</v>
      </c>
      <c r="BC34" s="9">
        <f>AT34/AR34</f>
        <v>0.3050397877984085</v>
      </c>
      <c r="BD34" s="9">
        <f>(AT34+AZ34)/(AR34+AZ34)</f>
        <v>0.35148514851485146</v>
      </c>
      <c r="BE34" s="9">
        <f>(AX34+(AU34*2)+(AV34*3)+(AW34*4))/AR34</f>
        <v>0.5172413793103449</v>
      </c>
      <c r="BF34" s="10">
        <f>BD34+BE34</f>
        <v>0.8687265278251963</v>
      </c>
    </row>
    <row r="35" spans="1:58" ht="12.75">
      <c r="A35" t="s">
        <v>7</v>
      </c>
      <c r="B35" t="s">
        <v>106</v>
      </c>
      <c r="C35" t="s">
        <v>107</v>
      </c>
      <c r="D35" t="s">
        <v>108</v>
      </c>
      <c r="E35" s="7">
        <f>X35+AQ35</f>
        <v>136</v>
      </c>
      <c r="F35" s="7">
        <f>Y35+AR35</f>
        <v>534</v>
      </c>
      <c r="G35" s="7">
        <f>Z35+AS35</f>
        <v>72</v>
      </c>
      <c r="H35" s="7">
        <f>AA35+AT35</f>
        <v>153</v>
      </c>
      <c r="I35" s="7">
        <f>AB35+AU35</f>
        <v>27</v>
      </c>
      <c r="J35" s="7">
        <f>AC35+AV35</f>
        <v>1</v>
      </c>
      <c r="K35" s="2">
        <f>AD35+AW35</f>
        <v>11</v>
      </c>
      <c r="L35" s="7">
        <f>H35-I35-J35-K35</f>
        <v>114</v>
      </c>
      <c r="M35" s="7">
        <f>AF35+AY35</f>
        <v>55</v>
      </c>
      <c r="N35" s="7">
        <f>AG35+AZ35</f>
        <v>38</v>
      </c>
      <c r="O35" s="7">
        <f>AH35+BA35</f>
        <v>111</v>
      </c>
      <c r="P35" s="7">
        <f>AI35+BB35</f>
        <v>5</v>
      </c>
      <c r="Q35" s="8">
        <f>H35/F35</f>
        <v>0.28651685393258425</v>
      </c>
      <c r="R35" s="9">
        <f>(H35+N35)/(F35+N35)</f>
        <v>0.3339160839160839</v>
      </c>
      <c r="S35" s="9">
        <f>(L35+(I35*2)+(J35*3)+(K35*4))/F35</f>
        <v>0.40262172284644193</v>
      </c>
      <c r="T35" s="10">
        <f>R35+S35</f>
        <v>0.7365378067625259</v>
      </c>
      <c r="U35" s="7" t="str">
        <f>C35</f>
        <v>Castro</v>
      </c>
      <c r="V35" s="7" t="str">
        <f>B35</f>
        <v>Starlin</v>
      </c>
      <c r="W35" s="7" t="str">
        <f>D35</f>
        <v>NYY / MIA</v>
      </c>
      <c r="X35">
        <v>39</v>
      </c>
      <c r="Y35">
        <v>149</v>
      </c>
      <c r="Z35">
        <v>14</v>
      </c>
      <c r="AA35">
        <v>41</v>
      </c>
      <c r="AB35">
        <v>5</v>
      </c>
      <c r="AC35">
        <v>0</v>
      </c>
      <c r="AD35">
        <v>4</v>
      </c>
      <c r="AE35" s="7">
        <f>AA35-AB35-AC35-AD35</f>
        <v>32</v>
      </c>
      <c r="AF35">
        <v>18</v>
      </c>
      <c r="AG35">
        <v>8</v>
      </c>
      <c r="AH35">
        <v>33</v>
      </c>
      <c r="AI35">
        <v>1</v>
      </c>
      <c r="AJ35" s="9">
        <f>AA35/Y35</f>
        <v>0.2751677852348993</v>
      </c>
      <c r="AK35" s="9">
        <f>(AA35+AG35)/(Y35+AG35)</f>
        <v>0.31210191082802546</v>
      </c>
      <c r="AL35" s="9">
        <f>(AE35+(AB35*2)+(AC35*3)+(AD35*4))/Y35</f>
        <v>0.38926174496644295</v>
      </c>
      <c r="AM35" s="10">
        <f>AK35+AL35</f>
        <v>0.7013636557944685</v>
      </c>
      <c r="AN35" s="7" t="str">
        <f>C35</f>
        <v>Castro</v>
      </c>
      <c r="AO35" s="7" t="str">
        <f>B35</f>
        <v>Starlin</v>
      </c>
      <c r="AP35" s="7" t="str">
        <f>D35</f>
        <v>NYY / MIA</v>
      </c>
      <c r="AQ35">
        <v>97</v>
      </c>
      <c r="AR35">
        <v>385</v>
      </c>
      <c r="AS35">
        <v>58</v>
      </c>
      <c r="AT35">
        <v>112</v>
      </c>
      <c r="AU35">
        <v>22</v>
      </c>
      <c r="AV35">
        <v>1</v>
      </c>
      <c r="AW35">
        <v>7</v>
      </c>
      <c r="AX35" s="7">
        <f>AT35-AU35-AV35-AW35</f>
        <v>82</v>
      </c>
      <c r="AY35">
        <v>37</v>
      </c>
      <c r="AZ35">
        <v>30</v>
      </c>
      <c r="BA35">
        <v>78</v>
      </c>
      <c r="BB35">
        <v>4</v>
      </c>
      <c r="BC35" s="9">
        <f>AT35/AR35</f>
        <v>0.2909090909090909</v>
      </c>
      <c r="BD35" s="9">
        <f>(AT35+AZ35)/(AR35+AZ35)</f>
        <v>0.3421686746987952</v>
      </c>
      <c r="BE35" s="9">
        <f>(AX35+(AU35*2)+(AV35*3)+(AW35*4))/AR35</f>
        <v>0.4077922077922078</v>
      </c>
      <c r="BF35" s="10">
        <f>BD35+BE35</f>
        <v>0.749960882491003</v>
      </c>
    </row>
    <row r="36" spans="1:58" ht="12.75">
      <c r="A36" t="s">
        <v>8</v>
      </c>
      <c r="B36" t="s">
        <v>100</v>
      </c>
      <c r="C36" t="s">
        <v>109</v>
      </c>
      <c r="D36" t="s">
        <v>110</v>
      </c>
      <c r="E36" s="7">
        <f>X36+AQ36</f>
        <v>154</v>
      </c>
      <c r="F36" s="7">
        <f>Y36+AR36</f>
        <v>540</v>
      </c>
      <c r="G36" s="7">
        <f>Z36+AS36</f>
        <v>85</v>
      </c>
      <c r="H36" s="7">
        <f>AA36+AT36</f>
        <v>135</v>
      </c>
      <c r="I36" s="7">
        <f>AB36+AU36</f>
        <v>38</v>
      </c>
      <c r="J36" s="7">
        <f>AC36+AV36</f>
        <v>5</v>
      </c>
      <c r="K36" s="2">
        <f>AD36+AW36</f>
        <v>24</v>
      </c>
      <c r="L36" s="7">
        <f>H36-I36-J36-K36</f>
        <v>68</v>
      </c>
      <c r="M36" s="7">
        <f>AF36+AY36</f>
        <v>66</v>
      </c>
      <c r="N36" s="7">
        <f>AG36+AZ36</f>
        <v>63</v>
      </c>
      <c r="O36" s="7">
        <f>AH36+BA36</f>
        <v>150</v>
      </c>
      <c r="P36" s="7">
        <f>AI36+BB36</f>
        <v>1</v>
      </c>
      <c r="Q36" s="8">
        <f>H36/F36</f>
        <v>0.25</v>
      </c>
      <c r="R36" s="9">
        <f>(H36+N36)/(F36+N36)</f>
        <v>0.3283582089552239</v>
      </c>
      <c r="S36" s="9">
        <f>(L36+(I36*2)+(J36*3)+(K36*4))/F36</f>
        <v>0.4722222222222222</v>
      </c>
      <c r="T36" s="10">
        <f>R36+S36</f>
        <v>0.800580431177446</v>
      </c>
      <c r="U36" s="7" t="str">
        <f>C36</f>
        <v>Chapman</v>
      </c>
      <c r="V36" s="7" t="str">
        <f>B36</f>
        <v>Matt</v>
      </c>
      <c r="W36" s="7" t="str">
        <f>D36</f>
        <v>OAK</v>
      </c>
      <c r="X36">
        <v>73</v>
      </c>
      <c r="Y36">
        <v>252</v>
      </c>
      <c r="Z36">
        <v>37</v>
      </c>
      <c r="AA36">
        <v>63</v>
      </c>
      <c r="AB36">
        <v>21</v>
      </c>
      <c r="AC36">
        <v>2</v>
      </c>
      <c r="AD36">
        <v>14</v>
      </c>
      <c r="AE36" s="7">
        <f>AA36-AB36-AC36-AD36</f>
        <v>26</v>
      </c>
      <c r="AF36">
        <v>37</v>
      </c>
      <c r="AG36">
        <v>28</v>
      </c>
      <c r="AH36">
        <v>72</v>
      </c>
      <c r="AI36">
        <v>0</v>
      </c>
      <c r="AJ36" s="9">
        <f>AA36/Y36</f>
        <v>0.25</v>
      </c>
      <c r="AK36" s="9">
        <f>(AA36+AG36)/(Y36+AG36)</f>
        <v>0.325</v>
      </c>
      <c r="AL36" s="9">
        <f>(AE36+(AB36*2)+(AC36*3)+(AD36*4))/Y36</f>
        <v>0.5158730158730159</v>
      </c>
      <c r="AM36" s="10">
        <f>AK36+AL36</f>
        <v>0.840873015873016</v>
      </c>
      <c r="AN36" s="7" t="str">
        <f>C36</f>
        <v>Chapman</v>
      </c>
      <c r="AO36" s="7" t="str">
        <f>B36</f>
        <v>Matt</v>
      </c>
      <c r="AP36" s="7" t="str">
        <f>D36</f>
        <v>OAK</v>
      </c>
      <c r="AQ36">
        <v>81</v>
      </c>
      <c r="AR36">
        <v>288</v>
      </c>
      <c r="AS36">
        <v>48</v>
      </c>
      <c r="AT36">
        <v>72</v>
      </c>
      <c r="AU36">
        <v>17</v>
      </c>
      <c r="AV36">
        <v>3</v>
      </c>
      <c r="AW36">
        <v>10</v>
      </c>
      <c r="AX36" s="7">
        <f>AT36-AU36-AV36-AW36</f>
        <v>42</v>
      </c>
      <c r="AY36">
        <v>29</v>
      </c>
      <c r="AZ36">
        <v>35</v>
      </c>
      <c r="BA36">
        <v>78</v>
      </c>
      <c r="BB36">
        <v>1</v>
      </c>
      <c r="BC36" s="9">
        <f>AT36/AR36</f>
        <v>0.25</v>
      </c>
      <c r="BD36" s="9">
        <f>(AT36+AZ36)/(AR36+AZ36)</f>
        <v>0.33126934984520123</v>
      </c>
      <c r="BE36" s="9">
        <f>(AX36+(AU36*2)+(AV36*3)+(AW36*4))/AR36</f>
        <v>0.4340277777777778</v>
      </c>
      <c r="BF36" s="10">
        <f>BD36+BE36</f>
        <v>0.765297127622979</v>
      </c>
    </row>
    <row r="37" spans="1:58" ht="12.75">
      <c r="A37" t="s">
        <v>50</v>
      </c>
      <c r="B37" t="s">
        <v>111</v>
      </c>
      <c r="C37" t="s">
        <v>112</v>
      </c>
      <c r="D37" t="s">
        <v>40</v>
      </c>
      <c r="E37" s="7">
        <f>X37+AQ37</f>
        <v>161</v>
      </c>
      <c r="F37" s="7">
        <f>Y37+AR37</f>
        <v>604</v>
      </c>
      <c r="G37" s="7">
        <f>Z37+AS37</f>
        <v>101</v>
      </c>
      <c r="H37" s="7">
        <f>AA37+AT37</f>
        <v>172</v>
      </c>
      <c r="I37" s="7">
        <f>AB37+AU37</f>
        <v>32</v>
      </c>
      <c r="J37" s="7">
        <f>AC37+AV37</f>
        <v>0</v>
      </c>
      <c r="K37" s="2">
        <f>AD37+AW37</f>
        <v>28</v>
      </c>
      <c r="L37" s="7">
        <f>H37-I37-J37-K37</f>
        <v>112</v>
      </c>
      <c r="M37" s="7">
        <f>AF37+AY37</f>
        <v>79</v>
      </c>
      <c r="N37" s="7">
        <f>AG37+AZ37</f>
        <v>90</v>
      </c>
      <c r="O37" s="7">
        <f>AH37+BA37</f>
        <v>156</v>
      </c>
      <c r="P37" s="7">
        <f>AI37+BB37</f>
        <v>8</v>
      </c>
      <c r="Q37" s="8">
        <f>H37/F37</f>
        <v>0.2847682119205298</v>
      </c>
      <c r="R37" s="9">
        <f>(H37+N37)/(F37+N37)</f>
        <v>0.37752161383285304</v>
      </c>
      <c r="S37" s="9">
        <f>(L37+(I37*2)+(J37*3)+(K37*4))/F37</f>
        <v>0.4768211920529801</v>
      </c>
      <c r="T37" s="10">
        <f>R37+S37</f>
        <v>0.8543428058858331</v>
      </c>
      <c r="U37" s="7" t="str">
        <f>C37</f>
        <v>Choo</v>
      </c>
      <c r="V37" s="7" t="str">
        <f>B37</f>
        <v>Shin Soo</v>
      </c>
      <c r="W37" s="7" t="str">
        <f>D37</f>
        <v>TEX</v>
      </c>
      <c r="X37">
        <v>71</v>
      </c>
      <c r="Y37">
        <v>256</v>
      </c>
      <c r="Z37">
        <v>47</v>
      </c>
      <c r="AA37">
        <v>70</v>
      </c>
      <c r="AB37">
        <v>12</v>
      </c>
      <c r="AC37">
        <v>0</v>
      </c>
      <c r="AD37">
        <v>10</v>
      </c>
      <c r="AE37" s="7">
        <f>AA37-AB37-AC37-AD37</f>
        <v>48</v>
      </c>
      <c r="AF37">
        <v>36</v>
      </c>
      <c r="AG37">
        <v>28</v>
      </c>
      <c r="AH37">
        <v>65</v>
      </c>
      <c r="AI37">
        <v>5</v>
      </c>
      <c r="AJ37" s="9">
        <f>AA37/Y37</f>
        <v>0.2734375</v>
      </c>
      <c r="AK37" s="9">
        <f>(AA37+AG37)/(Y37+AG37)</f>
        <v>0.34507042253521125</v>
      </c>
      <c r="AL37" s="9">
        <f>(AE37+(AB37*2)+(AC37*3)+(AD37*4))/Y37</f>
        <v>0.4375</v>
      </c>
      <c r="AM37" s="10">
        <f>AK37+AL37</f>
        <v>0.7825704225352113</v>
      </c>
      <c r="AN37" s="7" t="str">
        <f>C37</f>
        <v>Choo</v>
      </c>
      <c r="AO37" s="7" t="str">
        <f>B37</f>
        <v>Shin Soo</v>
      </c>
      <c r="AP37" s="7" t="str">
        <f>D37</f>
        <v>TEX</v>
      </c>
      <c r="AQ37">
        <v>90</v>
      </c>
      <c r="AR37">
        <v>348</v>
      </c>
      <c r="AS37">
        <v>54</v>
      </c>
      <c r="AT37">
        <v>102</v>
      </c>
      <c r="AU37">
        <v>20</v>
      </c>
      <c r="AV37">
        <v>0</v>
      </c>
      <c r="AW37">
        <v>18</v>
      </c>
      <c r="AX37" s="7">
        <f>AT37-AU37-AV37-AW37</f>
        <v>64</v>
      </c>
      <c r="AY37">
        <v>43</v>
      </c>
      <c r="AZ37">
        <v>62</v>
      </c>
      <c r="BA37">
        <v>91</v>
      </c>
      <c r="BB37">
        <v>3</v>
      </c>
      <c r="BC37" s="9">
        <f>AT37/AR37</f>
        <v>0.29310344827586204</v>
      </c>
      <c r="BD37" s="9">
        <f>(AT37+AZ37)/(AR37+AZ37)</f>
        <v>0.4</v>
      </c>
      <c r="BE37" s="9">
        <f>(AX37+(AU37*2)+(AV37*3)+(AW37*4))/AR37</f>
        <v>0.5057471264367817</v>
      </c>
      <c r="BF37" s="10">
        <f>BD37+BE37</f>
        <v>0.9057471264367817</v>
      </c>
    </row>
    <row r="38" spans="1:58" ht="12.75">
      <c r="A38" t="s">
        <v>63</v>
      </c>
      <c r="B38" t="s">
        <v>74</v>
      </c>
      <c r="C38" t="s">
        <v>113</v>
      </c>
      <c r="D38" t="s">
        <v>91</v>
      </c>
      <c r="E38" s="7">
        <f>X38+AQ38</f>
        <v>124</v>
      </c>
      <c r="F38" s="7">
        <f>Y38+AR38</f>
        <v>435</v>
      </c>
      <c r="G38" s="7">
        <f>Z38+AS38</f>
        <v>60</v>
      </c>
      <c r="H38" s="7">
        <f>AA38+AT38</f>
        <v>102</v>
      </c>
      <c r="I38" s="7">
        <f>AB38+AU38</f>
        <v>16</v>
      </c>
      <c r="J38" s="7">
        <f>AC38+AV38</f>
        <v>0</v>
      </c>
      <c r="K38" s="2">
        <f>AD38+AW38</f>
        <v>24</v>
      </c>
      <c r="L38" s="7">
        <f>H38-I38-J38-K38</f>
        <v>62</v>
      </c>
      <c r="M38" s="7">
        <f>AF38+AY38</f>
        <v>57</v>
      </c>
      <c r="N38" s="7">
        <f>AG38+AZ38</f>
        <v>72</v>
      </c>
      <c r="O38" s="7">
        <f>AH38+BA38</f>
        <v>132</v>
      </c>
      <c r="P38" s="7">
        <f>AI38+BB38</f>
        <v>2</v>
      </c>
      <c r="Q38" s="8">
        <f>H38/F38</f>
        <v>0.23448275862068965</v>
      </c>
      <c r="R38" s="9">
        <f>(H38+N38)/(F38+N38)</f>
        <v>0.3431952662721893</v>
      </c>
      <c r="S38" s="9">
        <f>(L38+(I38*2)+(J38*3)+(K38*4))/F38</f>
        <v>0.4367816091954023</v>
      </c>
      <c r="T38" s="10">
        <f>R38+S38</f>
        <v>0.7799768754675916</v>
      </c>
      <c r="U38" s="7" t="str">
        <f>C38</f>
        <v>Conforto</v>
      </c>
      <c r="V38" s="7" t="str">
        <f>B38</f>
        <v>Michael</v>
      </c>
      <c r="W38" s="7" t="str">
        <f>D38</f>
        <v>NYM</v>
      </c>
      <c r="X38">
        <v>39</v>
      </c>
      <c r="Y38">
        <v>148</v>
      </c>
      <c r="Z38">
        <v>25</v>
      </c>
      <c r="AA38">
        <v>40</v>
      </c>
      <c r="AB38">
        <v>6</v>
      </c>
      <c r="AC38">
        <v>0</v>
      </c>
      <c r="AD38">
        <v>13</v>
      </c>
      <c r="AE38" s="7">
        <f>AA38-AB38-AC38-AD38</f>
        <v>21</v>
      </c>
      <c r="AF38">
        <v>27</v>
      </c>
      <c r="AG38">
        <v>19</v>
      </c>
      <c r="AH38">
        <v>46</v>
      </c>
      <c r="AI38">
        <v>0</v>
      </c>
      <c r="AJ38" s="9">
        <f>AA38/Y38</f>
        <v>0.2702702702702703</v>
      </c>
      <c r="AK38" s="9">
        <f>(AA38+AG38)/(Y38+AG38)</f>
        <v>0.3532934131736527</v>
      </c>
      <c r="AL38" s="9">
        <f>(AE38+(AB38*2)+(AC38*3)+(AD38*4))/Y38</f>
        <v>0.5743243243243243</v>
      </c>
      <c r="AM38" s="10">
        <f>AK38+AL38</f>
        <v>0.927617737497977</v>
      </c>
      <c r="AN38" s="7" t="str">
        <f>C38</f>
        <v>Conforto</v>
      </c>
      <c r="AO38" s="7" t="str">
        <f>B38</f>
        <v>Michael</v>
      </c>
      <c r="AP38" s="7" t="str">
        <f>D38</f>
        <v>NYM</v>
      </c>
      <c r="AQ38">
        <v>85</v>
      </c>
      <c r="AR38">
        <v>287</v>
      </c>
      <c r="AS38">
        <v>35</v>
      </c>
      <c r="AT38">
        <v>62</v>
      </c>
      <c r="AU38">
        <v>10</v>
      </c>
      <c r="AV38">
        <v>0</v>
      </c>
      <c r="AW38">
        <v>11</v>
      </c>
      <c r="AX38" s="7">
        <f>AT38-AU38-AV38-AW38</f>
        <v>41</v>
      </c>
      <c r="AY38">
        <v>30</v>
      </c>
      <c r="AZ38">
        <v>53</v>
      </c>
      <c r="BA38">
        <v>86</v>
      </c>
      <c r="BB38">
        <v>2</v>
      </c>
      <c r="BC38" s="9">
        <f>AT38/AR38</f>
        <v>0.21602787456445993</v>
      </c>
      <c r="BD38" s="9">
        <f>(AT38+AZ38)/(AR38+AZ38)</f>
        <v>0.3382352941176471</v>
      </c>
      <c r="BE38" s="9">
        <f>(AX38+(AU38*2)+(AV38*3)+(AW38*4))/AR38</f>
        <v>0.36585365853658536</v>
      </c>
      <c r="BF38" s="10">
        <f>BD38+BE38</f>
        <v>0.7040889526542324</v>
      </c>
    </row>
    <row r="39" spans="1:58" ht="12.75">
      <c r="A39" t="s">
        <v>36</v>
      </c>
      <c r="B39" t="s">
        <v>114</v>
      </c>
      <c r="C39" t="s">
        <v>115</v>
      </c>
      <c r="D39" t="s">
        <v>116</v>
      </c>
      <c r="E39" s="7">
        <f>X39+AQ39</f>
        <v>114</v>
      </c>
      <c r="F39" s="7">
        <f>Y39+AR39</f>
        <v>415</v>
      </c>
      <c r="G39" s="7">
        <f>Z39+AS39</f>
        <v>67</v>
      </c>
      <c r="H39" s="7">
        <f>AA39+AT39</f>
        <v>101</v>
      </c>
      <c r="I39" s="7">
        <f>AB39+AU39</f>
        <v>19</v>
      </c>
      <c r="J39" s="7">
        <f>AC39+AV39</f>
        <v>3</v>
      </c>
      <c r="K39" s="2">
        <f>AD39+AW39</f>
        <v>20</v>
      </c>
      <c r="L39" s="7">
        <f>H39-I39-J39-K39</f>
        <v>59</v>
      </c>
      <c r="M39" s="7">
        <f>AF39+AY39</f>
        <v>46</v>
      </c>
      <c r="N39" s="7">
        <f>AG39+AZ39</f>
        <v>48</v>
      </c>
      <c r="O39" s="7">
        <f>AH39+BA39</f>
        <v>72</v>
      </c>
      <c r="P39" s="7">
        <f>AI39+BB39</f>
        <v>1</v>
      </c>
      <c r="Q39" s="8">
        <f>H39/F39</f>
        <v>0.2433734939759036</v>
      </c>
      <c r="R39" s="9">
        <f>(H39+N39)/(F39+N39)</f>
        <v>0.32181425485961124</v>
      </c>
      <c r="S39" s="9">
        <f>(L39+(I39*2)+(J39*3)+(K39*4))/F39</f>
        <v>0.44819277108433736</v>
      </c>
      <c r="T39" s="10">
        <f>R39+S39</f>
        <v>0.7700070259439487</v>
      </c>
      <c r="U39" s="7" t="str">
        <f>C39</f>
        <v>Cozart</v>
      </c>
      <c r="V39" s="7" t="str">
        <f>B39</f>
        <v>Zack</v>
      </c>
      <c r="W39" s="7" t="str">
        <f>D39</f>
        <v>CIN / LAA</v>
      </c>
      <c r="X39">
        <v>56</v>
      </c>
      <c r="Y39">
        <v>191</v>
      </c>
      <c r="Z39">
        <v>38</v>
      </c>
      <c r="AA39">
        <v>52</v>
      </c>
      <c r="AB39">
        <v>6</v>
      </c>
      <c r="AC39">
        <v>1</v>
      </c>
      <c r="AD39">
        <v>15</v>
      </c>
      <c r="AE39" s="7">
        <f>AA39-AB39-AC39-AD39</f>
        <v>30</v>
      </c>
      <c r="AF39">
        <v>28</v>
      </c>
      <c r="AG39">
        <v>29</v>
      </c>
      <c r="AH39">
        <v>30</v>
      </c>
      <c r="AI39">
        <v>1</v>
      </c>
      <c r="AJ39" s="9">
        <f>AA39/Y39</f>
        <v>0.27225130890052357</v>
      </c>
      <c r="AK39" s="9">
        <f>(AA39+AG39)/(Y39+AG39)</f>
        <v>0.36818181818181817</v>
      </c>
      <c r="AL39" s="9">
        <f>(AE39+(AB39*2)+(AC39*3)+(AD39*4))/Y39</f>
        <v>0.5497382198952879</v>
      </c>
      <c r="AM39" s="10">
        <f>AK39+AL39</f>
        <v>0.9179200380771061</v>
      </c>
      <c r="AN39" s="7" t="str">
        <f>C39</f>
        <v>Cozart</v>
      </c>
      <c r="AO39" s="7" t="str">
        <f>B39</f>
        <v>Zack</v>
      </c>
      <c r="AP39" s="7" t="str">
        <f>D39</f>
        <v>CIN / LAA</v>
      </c>
      <c r="AQ39">
        <v>58</v>
      </c>
      <c r="AR39">
        <v>224</v>
      </c>
      <c r="AS39">
        <v>29</v>
      </c>
      <c r="AT39">
        <v>49</v>
      </c>
      <c r="AU39">
        <v>13</v>
      </c>
      <c r="AV39">
        <v>2</v>
      </c>
      <c r="AW39">
        <v>5</v>
      </c>
      <c r="AX39" s="7">
        <f>AT39-AU39-AV39-AW39</f>
        <v>29</v>
      </c>
      <c r="AY39">
        <v>18</v>
      </c>
      <c r="AZ39">
        <v>19</v>
      </c>
      <c r="BA39">
        <v>42</v>
      </c>
      <c r="BB39">
        <v>0</v>
      </c>
      <c r="BC39" s="9">
        <f>AT39/AR39</f>
        <v>0.21875</v>
      </c>
      <c r="BD39" s="9">
        <f>(AT39+AZ39)/(AR39+AZ39)</f>
        <v>0.27983539094650206</v>
      </c>
      <c r="BE39" s="9">
        <f>(AX39+(AU39*2)+(AV39*3)+(AW39*4))/AR39</f>
        <v>0.36160714285714285</v>
      </c>
      <c r="BF39" s="10">
        <f>BD39+BE39</f>
        <v>0.6414425338036449</v>
      </c>
    </row>
    <row r="40" spans="1:58" ht="12.75">
      <c r="A40" t="s">
        <v>36</v>
      </c>
      <c r="B40" t="s">
        <v>117</v>
      </c>
      <c r="C40" t="s">
        <v>118</v>
      </c>
      <c r="D40" t="s">
        <v>119</v>
      </c>
      <c r="E40" s="7">
        <f>X40+AQ40</f>
        <v>164</v>
      </c>
      <c r="F40" s="7">
        <f>Y40+AR40</f>
        <v>576</v>
      </c>
      <c r="G40" s="7">
        <f>Z40+AS40</f>
        <v>72</v>
      </c>
      <c r="H40" s="7">
        <f>AA40+AT40</f>
        <v>166</v>
      </c>
      <c r="I40" s="7">
        <f>AB40+AU40</f>
        <v>43</v>
      </c>
      <c r="J40" s="7">
        <f>AC40+AV40</f>
        <v>2</v>
      </c>
      <c r="K40" s="2">
        <f>AD40+AW40</f>
        <v>16</v>
      </c>
      <c r="L40" s="7">
        <f>H40-I40-J40-K40</f>
        <v>105</v>
      </c>
      <c r="M40" s="7">
        <f>AF40+AY40</f>
        <v>74</v>
      </c>
      <c r="N40" s="7">
        <f>AG40+AZ40</f>
        <v>58</v>
      </c>
      <c r="O40" s="7">
        <f>AH40+BA40</f>
        <v>121</v>
      </c>
      <c r="P40" s="7">
        <f>AI40+BB40</f>
        <v>3</v>
      </c>
      <c r="Q40" s="8">
        <f>H40/F40</f>
        <v>0.2881944444444444</v>
      </c>
      <c r="R40" s="9">
        <f>(H40+N40)/(F40+N40)</f>
        <v>0.35331230283911674</v>
      </c>
      <c r="S40" s="9">
        <f>(L40+(I40*2)+(J40*3)+(K40*4))/F40</f>
        <v>0.453125</v>
      </c>
      <c r="T40" s="10">
        <f>R40+S40</f>
        <v>0.8064373028391167</v>
      </c>
      <c r="U40" s="7" t="str">
        <f>C40</f>
        <v>Crawford</v>
      </c>
      <c r="V40" s="7" t="str">
        <f>B40</f>
        <v>Brandon</v>
      </c>
      <c r="W40" s="7" t="str">
        <f>D40</f>
        <v>SF</v>
      </c>
      <c r="X40">
        <v>71</v>
      </c>
      <c r="Y40">
        <v>247</v>
      </c>
      <c r="Z40">
        <v>30</v>
      </c>
      <c r="AA40">
        <v>70</v>
      </c>
      <c r="AB40">
        <v>21</v>
      </c>
      <c r="AC40">
        <v>0</v>
      </c>
      <c r="AD40">
        <v>6</v>
      </c>
      <c r="AE40" s="7">
        <f>AA40-AB40-AC40-AD40</f>
        <v>43</v>
      </c>
      <c r="AF40">
        <v>35</v>
      </c>
      <c r="AG40">
        <v>25</v>
      </c>
      <c r="AH40">
        <v>47</v>
      </c>
      <c r="AI40">
        <v>0</v>
      </c>
      <c r="AJ40" s="9">
        <f>AA40/Y40</f>
        <v>0.2834008097165992</v>
      </c>
      <c r="AK40" s="9">
        <f>(AA40+AG40)/(Y40+AG40)</f>
        <v>0.3492647058823529</v>
      </c>
      <c r="AL40" s="9">
        <f>(AE40+(AB40*2)+(AC40*3)+(AD40*4))/Y40</f>
        <v>0.44129554655870445</v>
      </c>
      <c r="AM40" s="10">
        <f>AK40+AL40</f>
        <v>0.7905602524410573</v>
      </c>
      <c r="AN40" s="7" t="str">
        <f>C40</f>
        <v>Crawford</v>
      </c>
      <c r="AO40" s="7" t="str">
        <f>B40</f>
        <v>Brandon</v>
      </c>
      <c r="AP40" s="7" t="str">
        <f>D40</f>
        <v>SF</v>
      </c>
      <c r="AQ40">
        <v>93</v>
      </c>
      <c r="AR40">
        <v>329</v>
      </c>
      <c r="AS40">
        <v>42</v>
      </c>
      <c r="AT40">
        <v>96</v>
      </c>
      <c r="AU40">
        <v>22</v>
      </c>
      <c r="AV40">
        <v>2</v>
      </c>
      <c r="AW40">
        <v>10</v>
      </c>
      <c r="AX40" s="7">
        <f>AT40-AU40-AV40-AW40</f>
        <v>62</v>
      </c>
      <c r="AY40">
        <v>39</v>
      </c>
      <c r="AZ40">
        <v>33</v>
      </c>
      <c r="BA40">
        <v>74</v>
      </c>
      <c r="BB40">
        <v>3</v>
      </c>
      <c r="BC40" s="9">
        <f>AT40/AR40</f>
        <v>0.2917933130699088</v>
      </c>
      <c r="BD40" s="9">
        <f>(AT40+AZ40)/(AR40+AZ40)</f>
        <v>0.356353591160221</v>
      </c>
      <c r="BE40" s="9">
        <f>(AX40+(AU40*2)+(AV40*3)+(AW40*4))/AR40</f>
        <v>0.46200607902735563</v>
      </c>
      <c r="BF40" s="10">
        <f>BD40+BE40</f>
        <v>0.8183596701875766</v>
      </c>
    </row>
    <row r="41" spans="1:58" ht="12.75">
      <c r="A41" t="s">
        <v>10</v>
      </c>
      <c r="B41" t="s">
        <v>120</v>
      </c>
      <c r="C41" t="s">
        <v>121</v>
      </c>
      <c r="D41" t="s">
        <v>122</v>
      </c>
      <c r="E41" s="7">
        <f>X41+AQ41</f>
        <v>152</v>
      </c>
      <c r="F41" s="7">
        <f>Y41+AR41</f>
        <v>553</v>
      </c>
      <c r="G41" s="7">
        <f>Z41+AS41</f>
        <v>74</v>
      </c>
      <c r="H41" s="7">
        <f>AA41+AT41</f>
        <v>144</v>
      </c>
      <c r="I41" s="7">
        <f>AB41+AU41</f>
        <v>27</v>
      </c>
      <c r="J41" s="7">
        <f>AC41+AV41</f>
        <v>1</v>
      </c>
      <c r="K41" s="2">
        <f>AD41+AW41</f>
        <v>33</v>
      </c>
      <c r="L41" s="7">
        <f>H41-I41-J41-K41</f>
        <v>83</v>
      </c>
      <c r="M41" s="7">
        <f>AF41+AY41</f>
        <v>91</v>
      </c>
      <c r="N41" s="7">
        <f>AG41+AZ41</f>
        <v>38</v>
      </c>
      <c r="O41" s="7">
        <f>AH41+BA41</f>
        <v>165</v>
      </c>
      <c r="P41" s="7">
        <f>AI41+BB41</f>
        <v>3</v>
      </c>
      <c r="Q41" s="8">
        <f>H41/F41</f>
        <v>0.2603978300180832</v>
      </c>
      <c r="R41" s="9">
        <f>(H41+N41)/(F41+N41)</f>
        <v>0.3079526226734349</v>
      </c>
      <c r="S41" s="9">
        <f>(L41+(I41*2)+(J41*3)+(K41*4))/F41</f>
        <v>0.4918625678119349</v>
      </c>
      <c r="T41" s="10">
        <f>R41+S41</f>
        <v>0.7998151904853698</v>
      </c>
      <c r="U41" s="7" t="str">
        <f>C41</f>
        <v>Cron</v>
      </c>
      <c r="V41" s="7" t="str">
        <f>B41</f>
        <v>C.J.</v>
      </c>
      <c r="W41" s="7" t="str">
        <f>D41</f>
        <v>LAA / TB</v>
      </c>
      <c r="X41">
        <v>63</v>
      </c>
      <c r="Y41">
        <v>217</v>
      </c>
      <c r="Z41">
        <v>29</v>
      </c>
      <c r="AA41">
        <v>58</v>
      </c>
      <c r="AB41">
        <v>9</v>
      </c>
      <c r="AC41">
        <v>1</v>
      </c>
      <c r="AD41">
        <v>14</v>
      </c>
      <c r="AE41" s="7">
        <f>AA41-AB41-AC41-AD41</f>
        <v>34</v>
      </c>
      <c r="AF41">
        <v>42</v>
      </c>
      <c r="AG41">
        <v>15</v>
      </c>
      <c r="AH41">
        <v>66</v>
      </c>
      <c r="AI41">
        <v>2</v>
      </c>
      <c r="AJ41" s="9">
        <f>AA41/Y41</f>
        <v>0.2672811059907834</v>
      </c>
      <c r="AK41" s="9">
        <f>(AA41+AG41)/(Y41+AG41)</f>
        <v>0.3146551724137931</v>
      </c>
      <c r="AL41" s="9">
        <f>(AE41+(AB41*2)+(AC41*3)+(AD41*4))/Y41</f>
        <v>0.511520737327189</v>
      </c>
      <c r="AM41" s="10">
        <f>AK41+AL41</f>
        <v>0.826175909740982</v>
      </c>
      <c r="AN41" s="7" t="str">
        <f>C41</f>
        <v>Cron</v>
      </c>
      <c r="AO41" s="7" t="str">
        <f>B41</f>
        <v>C.J.</v>
      </c>
      <c r="AP41" s="7" t="str">
        <f>D41</f>
        <v>LAA / TB</v>
      </c>
      <c r="AQ41">
        <v>89</v>
      </c>
      <c r="AR41">
        <v>336</v>
      </c>
      <c r="AS41">
        <v>45</v>
      </c>
      <c r="AT41">
        <v>86</v>
      </c>
      <c r="AU41">
        <v>18</v>
      </c>
      <c r="AV41">
        <v>0</v>
      </c>
      <c r="AW41">
        <v>19</v>
      </c>
      <c r="AX41" s="7">
        <f>AT41-AU41-AV41-AW41</f>
        <v>49</v>
      </c>
      <c r="AY41">
        <v>49</v>
      </c>
      <c r="AZ41">
        <v>23</v>
      </c>
      <c r="BA41">
        <v>99</v>
      </c>
      <c r="BB41">
        <v>1</v>
      </c>
      <c r="BC41" s="9">
        <f>AT41/AR41</f>
        <v>0.25595238095238093</v>
      </c>
      <c r="BD41" s="9">
        <f>(AT41+AZ41)/(AR41+AZ41)</f>
        <v>0.30362116991643456</v>
      </c>
      <c r="BE41" s="9">
        <f>(AX41+(AU41*2)+(AV41*3)+(AW41*4))/AR41</f>
        <v>0.4791666666666667</v>
      </c>
      <c r="BF41" s="10">
        <f>BD41+BE41</f>
        <v>0.7827878365831012</v>
      </c>
    </row>
    <row r="42" spans="1:58" ht="12.75">
      <c r="A42" t="s">
        <v>123</v>
      </c>
      <c r="B42" t="s">
        <v>124</v>
      </c>
      <c r="C42" t="s">
        <v>125</v>
      </c>
      <c r="D42" t="s">
        <v>99</v>
      </c>
      <c r="E42" s="7">
        <f>X42+AQ42</f>
        <v>151</v>
      </c>
      <c r="F42" s="7">
        <f>Y42+AR42</f>
        <v>546</v>
      </c>
      <c r="G42" s="7">
        <f>Z42+AS42</f>
        <v>88</v>
      </c>
      <c r="H42" s="7">
        <f>AA42+AT42</f>
        <v>150</v>
      </c>
      <c r="I42" s="7">
        <f>AB42+AU42</f>
        <v>21</v>
      </c>
      <c r="J42" s="7">
        <f>AC42+AV42</f>
        <v>1</v>
      </c>
      <c r="K42" s="2">
        <f>AD42+AW42</f>
        <v>44</v>
      </c>
      <c r="L42" s="7">
        <f>H42-I42-J42-K42</f>
        <v>84</v>
      </c>
      <c r="M42" s="7">
        <f>AF42+AY42</f>
        <v>104</v>
      </c>
      <c r="N42" s="7">
        <f>AG42+AZ42</f>
        <v>66</v>
      </c>
      <c r="O42" s="7">
        <f>AH42+BA42</f>
        <v>141</v>
      </c>
      <c r="P42" s="7">
        <f>AI42+BB42</f>
        <v>1</v>
      </c>
      <c r="Q42" s="8">
        <f>H42/F42</f>
        <v>0.27472527472527475</v>
      </c>
      <c r="R42" s="9">
        <f>(H42+N42)/(F42+N42)</f>
        <v>0.35294117647058826</v>
      </c>
      <c r="S42" s="9">
        <f>(L42+(I42*2)+(J42*3)+(K42*4))/F42</f>
        <v>0.5586080586080586</v>
      </c>
      <c r="T42" s="10">
        <f>R42+S42</f>
        <v>0.9115492350786469</v>
      </c>
      <c r="U42" s="7" t="str">
        <f>C42</f>
        <v>Cruz</v>
      </c>
      <c r="V42" s="7" t="str">
        <f>B42</f>
        <v>Nelson</v>
      </c>
      <c r="W42" s="7" t="str">
        <f>D42</f>
        <v>SEA</v>
      </c>
      <c r="X42">
        <v>70</v>
      </c>
      <c r="Y42">
        <v>258</v>
      </c>
      <c r="Z42">
        <v>49</v>
      </c>
      <c r="AA42">
        <v>73</v>
      </c>
      <c r="AB42">
        <v>11</v>
      </c>
      <c r="AC42">
        <v>0</v>
      </c>
      <c r="AD42">
        <v>22</v>
      </c>
      <c r="AE42" s="7">
        <f>AA42-AB42-AC42-AD42</f>
        <v>40</v>
      </c>
      <c r="AF42">
        <v>49</v>
      </c>
      <c r="AG42">
        <v>33</v>
      </c>
      <c r="AH42">
        <v>76</v>
      </c>
      <c r="AI42">
        <v>0</v>
      </c>
      <c r="AJ42" s="9">
        <f>AA42/Y42</f>
        <v>0.28294573643410853</v>
      </c>
      <c r="AK42" s="9">
        <f>(AA42+AG42)/(Y42+AG42)</f>
        <v>0.3642611683848797</v>
      </c>
      <c r="AL42" s="9">
        <f>(AE42+(AB42*2)+(AC42*3)+(AD42*4))/Y42</f>
        <v>0.5813953488372093</v>
      </c>
      <c r="AM42" s="10">
        <f>AK42+AL42</f>
        <v>0.945656517222089</v>
      </c>
      <c r="AN42" s="7" t="str">
        <f>C42</f>
        <v>Cruz</v>
      </c>
      <c r="AO42" s="7" t="str">
        <f>B42</f>
        <v>Nelson</v>
      </c>
      <c r="AP42" s="7" t="str">
        <f>D42</f>
        <v>SEA</v>
      </c>
      <c r="AQ42">
        <v>81</v>
      </c>
      <c r="AR42">
        <v>288</v>
      </c>
      <c r="AS42">
        <v>39</v>
      </c>
      <c r="AT42">
        <v>77</v>
      </c>
      <c r="AU42">
        <v>10</v>
      </c>
      <c r="AV42">
        <v>1</v>
      </c>
      <c r="AW42">
        <v>22</v>
      </c>
      <c r="AX42" s="7">
        <f>AT42-AU42-AV42-AW42</f>
        <v>44</v>
      </c>
      <c r="AY42">
        <v>55</v>
      </c>
      <c r="AZ42">
        <v>33</v>
      </c>
      <c r="BA42">
        <v>65</v>
      </c>
      <c r="BB42">
        <v>1</v>
      </c>
      <c r="BC42" s="9">
        <f>AT42/AR42</f>
        <v>0.2673611111111111</v>
      </c>
      <c r="BD42" s="9">
        <f>(AT42+AZ42)/(AR42+AZ42)</f>
        <v>0.3426791277258567</v>
      </c>
      <c r="BE42" s="9">
        <f>(AX42+(AU42*2)+(AV42*3)+(AW42*4))/AR42</f>
        <v>0.5381944444444444</v>
      </c>
      <c r="BF42" s="10">
        <f>BD42+BE42</f>
        <v>0.8808735721703012</v>
      </c>
    </row>
    <row r="43" spans="1:58" ht="12.75">
      <c r="A43" t="s">
        <v>123</v>
      </c>
      <c r="B43" t="s">
        <v>126</v>
      </c>
      <c r="C43" t="s">
        <v>127</v>
      </c>
      <c r="D43" t="s">
        <v>110</v>
      </c>
      <c r="E43" s="7">
        <f>X43+AQ43</f>
        <v>153</v>
      </c>
      <c r="F43" s="7">
        <f>Y43+AR43</f>
        <v>576</v>
      </c>
      <c r="G43" s="7">
        <f>Z43+AS43</f>
        <v>89</v>
      </c>
      <c r="H43" s="7">
        <f>AA43+AT43</f>
        <v>144</v>
      </c>
      <c r="I43" s="7">
        <f>AB43+AU43</f>
        <v>33</v>
      </c>
      <c r="J43" s="7">
        <f>AC43+AV43</f>
        <v>2</v>
      </c>
      <c r="K43" s="2">
        <f>AD43+AW43</f>
        <v>40</v>
      </c>
      <c r="L43" s="7">
        <f>H43-I43-J43-K43</f>
        <v>69</v>
      </c>
      <c r="M43" s="7">
        <f>AF43+AY43</f>
        <v>114</v>
      </c>
      <c r="N43" s="7">
        <f>AG43+AZ43</f>
        <v>61</v>
      </c>
      <c r="O43" s="7">
        <f>AH43+BA43</f>
        <v>178</v>
      </c>
      <c r="P43" s="7">
        <f>AI43+BB43</f>
        <v>0</v>
      </c>
      <c r="Q43" s="8">
        <f>H43/F43</f>
        <v>0.25</v>
      </c>
      <c r="R43" s="9">
        <f>(H43+N43)/(F43+N43)</f>
        <v>0.3218210361067504</v>
      </c>
      <c r="S43" s="9">
        <f>(L43+(I43*2)+(J43*3)+(K43*4))/F43</f>
        <v>0.5225694444444444</v>
      </c>
      <c r="T43" s="10">
        <f>R43+S43</f>
        <v>0.8443904805511948</v>
      </c>
      <c r="U43" s="7" t="str">
        <f>C43</f>
        <v>Davis</v>
      </c>
      <c r="V43" s="7" t="str">
        <f>B43</f>
        <v>Khris</v>
      </c>
      <c r="W43" s="7" t="str">
        <f>D43</f>
        <v>OAK</v>
      </c>
      <c r="X43">
        <v>66</v>
      </c>
      <c r="Y43">
        <v>246</v>
      </c>
      <c r="Z43">
        <v>38</v>
      </c>
      <c r="AA43">
        <v>62</v>
      </c>
      <c r="AB43">
        <v>14</v>
      </c>
      <c r="AC43">
        <v>1</v>
      </c>
      <c r="AD43">
        <v>19</v>
      </c>
      <c r="AE43" s="7">
        <f>AA43-AB43-AC43-AD43</f>
        <v>28</v>
      </c>
      <c r="AF43">
        <v>50</v>
      </c>
      <c r="AG43">
        <v>30</v>
      </c>
      <c r="AH43">
        <v>78</v>
      </c>
      <c r="AI43">
        <v>0</v>
      </c>
      <c r="AJ43" s="9">
        <f>AA43/Y43</f>
        <v>0.25203252032520324</v>
      </c>
      <c r="AK43" s="9">
        <f>(AA43+AG43)/(Y43+AG43)</f>
        <v>0.3333333333333333</v>
      </c>
      <c r="AL43" s="9">
        <f>(AE43+(AB43*2)+(AC43*3)+(AD43*4))/Y43</f>
        <v>0.5487804878048781</v>
      </c>
      <c r="AM43" s="10">
        <f>AK43+AL43</f>
        <v>0.8821138211382114</v>
      </c>
      <c r="AN43" s="7" t="str">
        <f>C43</f>
        <v>Davis</v>
      </c>
      <c r="AO43" s="7" t="str">
        <f>B43</f>
        <v>Khris</v>
      </c>
      <c r="AP43" s="7" t="str">
        <f>D43</f>
        <v>OAK</v>
      </c>
      <c r="AQ43">
        <v>87</v>
      </c>
      <c r="AR43">
        <v>330</v>
      </c>
      <c r="AS43">
        <v>51</v>
      </c>
      <c r="AT43">
        <v>82</v>
      </c>
      <c r="AU43">
        <v>19</v>
      </c>
      <c r="AV43">
        <v>1</v>
      </c>
      <c r="AW43">
        <v>21</v>
      </c>
      <c r="AX43" s="7">
        <f>AT43-AU43-AV43-AW43</f>
        <v>41</v>
      </c>
      <c r="AY43">
        <v>64</v>
      </c>
      <c r="AZ43">
        <v>31</v>
      </c>
      <c r="BA43">
        <v>100</v>
      </c>
      <c r="BB43">
        <v>0</v>
      </c>
      <c r="BC43" s="9">
        <f>AT43/AR43</f>
        <v>0.24848484848484848</v>
      </c>
      <c r="BD43" s="9">
        <f>(AT43+AZ43)/(AR43+AZ43)</f>
        <v>0.31301939058171746</v>
      </c>
      <c r="BE43" s="9">
        <f>(AX43+(AU43*2)+(AV43*3)+(AW43*4))/AR43</f>
        <v>0.503030303030303</v>
      </c>
      <c r="BF43" s="10">
        <f>BD43+BE43</f>
        <v>0.8160496936120205</v>
      </c>
    </row>
    <row r="44" spans="1:58" ht="12.75">
      <c r="A44" t="s">
        <v>36</v>
      </c>
      <c r="B44" t="s">
        <v>128</v>
      </c>
      <c r="C44" t="s">
        <v>129</v>
      </c>
      <c r="D44" t="s">
        <v>102</v>
      </c>
      <c r="E44" s="7">
        <f>X44+AQ44</f>
        <v>121</v>
      </c>
      <c r="F44" s="7">
        <f>Y44+AR44</f>
        <v>471</v>
      </c>
      <c r="G44" s="7">
        <f>Z44+AS44</f>
        <v>68</v>
      </c>
      <c r="H44" s="7">
        <f>AA44+AT44</f>
        <v>126</v>
      </c>
      <c r="I44" s="7">
        <f>AB44+AU44</f>
        <v>25</v>
      </c>
      <c r="J44" s="7">
        <f>AC44+AV44</f>
        <v>1</v>
      </c>
      <c r="K44" s="2">
        <f>AD44+AW44</f>
        <v>24</v>
      </c>
      <c r="L44" s="7">
        <f>H44-I44-J44-K44</f>
        <v>76</v>
      </c>
      <c r="M44" s="7">
        <f>AF44+AY44</f>
        <v>64</v>
      </c>
      <c r="N44" s="7">
        <f>AG44+AZ44</f>
        <v>35</v>
      </c>
      <c r="O44" s="7">
        <f>AH44+BA44</f>
        <v>142</v>
      </c>
      <c r="P44" s="7">
        <f>AI44+BB44</f>
        <v>1</v>
      </c>
      <c r="Q44" s="8">
        <f>H44/F44</f>
        <v>0.267515923566879</v>
      </c>
      <c r="R44" s="9">
        <f>(H44+N44)/(F44+N44)</f>
        <v>0.3181818181818182</v>
      </c>
      <c r="S44" s="9">
        <f>(L44+(I44*2)+(J44*3)+(K44*4))/F44</f>
        <v>0.47770700636942676</v>
      </c>
      <c r="T44" s="10">
        <f>R44+S44</f>
        <v>0.795888824551245</v>
      </c>
      <c r="U44" s="7" t="str">
        <f>C44</f>
        <v>DeJong</v>
      </c>
      <c r="V44" s="7" t="str">
        <f>B44</f>
        <v>Paul</v>
      </c>
      <c r="W44" s="7" t="str">
        <f>D44</f>
        <v>STL</v>
      </c>
      <c r="X44">
        <v>72</v>
      </c>
      <c r="Y44">
        <v>289</v>
      </c>
      <c r="Z44">
        <v>38</v>
      </c>
      <c r="AA44">
        <v>79</v>
      </c>
      <c r="AB44">
        <v>16</v>
      </c>
      <c r="AC44">
        <v>1</v>
      </c>
      <c r="AD44">
        <v>16</v>
      </c>
      <c r="AE44" s="7">
        <f>AA44-AB44-AC44-AD44</f>
        <v>46</v>
      </c>
      <c r="AF44">
        <v>45</v>
      </c>
      <c r="AG44">
        <v>17</v>
      </c>
      <c r="AH44">
        <v>86</v>
      </c>
      <c r="AI44">
        <v>1</v>
      </c>
      <c r="AJ44" s="9">
        <f>AA44/Y44</f>
        <v>0.27335640138408307</v>
      </c>
      <c r="AK44" s="9">
        <f>(AA44+AG44)/(Y44+AG44)</f>
        <v>0.3137254901960784</v>
      </c>
      <c r="AL44" s="9">
        <f>(AE44+(AB44*2)+(AC44*3)+(AD44*4))/Y44</f>
        <v>0.5017301038062284</v>
      </c>
      <c r="AM44" s="10">
        <f>AK44+AL44</f>
        <v>0.8154555940023068</v>
      </c>
      <c r="AN44" s="7" t="str">
        <f>C44</f>
        <v>DeJong</v>
      </c>
      <c r="AO44" s="7" t="str">
        <f>B44</f>
        <v>Paul</v>
      </c>
      <c r="AP44" s="7" t="str">
        <f>D44</f>
        <v>STL</v>
      </c>
      <c r="AQ44">
        <v>49</v>
      </c>
      <c r="AR44">
        <v>182</v>
      </c>
      <c r="AS44">
        <v>30</v>
      </c>
      <c r="AT44">
        <v>47</v>
      </c>
      <c r="AU44">
        <v>9</v>
      </c>
      <c r="AV44">
        <v>0</v>
      </c>
      <c r="AW44">
        <v>8</v>
      </c>
      <c r="AX44" s="7">
        <f>AT44-AU44-AV44-AW44</f>
        <v>30</v>
      </c>
      <c r="AY44">
        <v>19</v>
      </c>
      <c r="AZ44">
        <v>18</v>
      </c>
      <c r="BA44">
        <v>56</v>
      </c>
      <c r="BB44">
        <v>0</v>
      </c>
      <c r="BC44" s="9">
        <f>AT44/AR44</f>
        <v>0.25824175824175827</v>
      </c>
      <c r="BD44" s="9">
        <f>(AT44+AZ44)/(AR44+AZ44)</f>
        <v>0.325</v>
      </c>
      <c r="BE44" s="9">
        <f>(AX44+(AU44*2)+(AV44*3)+(AW44*4))/AR44</f>
        <v>0.43956043956043955</v>
      </c>
      <c r="BF44" s="10">
        <f>BD44+BE44</f>
        <v>0.7645604395604395</v>
      </c>
    </row>
    <row r="45" spans="1:58" ht="12.75">
      <c r="A45" t="s">
        <v>10</v>
      </c>
      <c r="B45" t="s">
        <v>130</v>
      </c>
      <c r="C45" t="s">
        <v>131</v>
      </c>
      <c r="D45" t="s">
        <v>46</v>
      </c>
      <c r="E45" s="7">
        <f>X45+AQ45</f>
        <v>132</v>
      </c>
      <c r="F45" s="7">
        <f>Y45+AR45</f>
        <v>452</v>
      </c>
      <c r="G45" s="7">
        <f>Z45+AS45</f>
        <v>68</v>
      </c>
      <c r="H45" s="7">
        <f>AA45+AT45</f>
        <v>109</v>
      </c>
      <c r="I45" s="7">
        <f>AB45+AU45</f>
        <v>16</v>
      </c>
      <c r="J45" s="7">
        <f>AC45+AV45</f>
        <v>4</v>
      </c>
      <c r="K45" s="2">
        <f>AD45+AW45</f>
        <v>20</v>
      </c>
      <c r="L45" s="7">
        <f>H45-I45-J45-K45</f>
        <v>69</v>
      </c>
      <c r="M45" s="7">
        <f>AF45+AY45</f>
        <v>70</v>
      </c>
      <c r="N45" s="7">
        <f>AG45+AZ45</f>
        <v>46</v>
      </c>
      <c r="O45" s="7">
        <f>AH45+BA45</f>
        <v>122</v>
      </c>
      <c r="P45" s="7">
        <f>AI45+BB45</f>
        <v>16</v>
      </c>
      <c r="Q45" s="8">
        <f>H45/F45</f>
        <v>0.2411504424778761</v>
      </c>
      <c r="R45" s="9">
        <f>(H45+N45)/(F45+N45)</f>
        <v>0.3112449799196787</v>
      </c>
      <c r="S45" s="9">
        <f>(L45+(I45*2)+(J45*3)+(K45*4))/F45</f>
        <v>0.4269911504424779</v>
      </c>
      <c r="T45" s="10">
        <f>R45+S45</f>
        <v>0.7382361303621565</v>
      </c>
      <c r="U45" s="7" t="str">
        <f>C45</f>
        <v>Desmond</v>
      </c>
      <c r="V45" s="7" t="str">
        <f>B45</f>
        <v>Ian</v>
      </c>
      <c r="W45" s="7" t="str">
        <f>D45</f>
        <v>COL</v>
      </c>
      <c r="X45">
        <v>38</v>
      </c>
      <c r="Y45">
        <v>120</v>
      </c>
      <c r="Z45">
        <v>16</v>
      </c>
      <c r="AA45">
        <v>31</v>
      </c>
      <c r="AB45">
        <v>5</v>
      </c>
      <c r="AC45">
        <v>0</v>
      </c>
      <c r="AD45">
        <v>2</v>
      </c>
      <c r="AE45" s="7">
        <f>AA45-AB45-AC45-AD45</f>
        <v>24</v>
      </c>
      <c r="AF45">
        <v>14</v>
      </c>
      <c r="AG45">
        <v>14</v>
      </c>
      <c r="AH45">
        <v>27</v>
      </c>
      <c r="AI45">
        <v>5</v>
      </c>
      <c r="AJ45" s="9">
        <f>AA45/Y45</f>
        <v>0.25833333333333336</v>
      </c>
      <c r="AK45" s="9">
        <f>(AA45+AG45)/(Y45+AG45)</f>
        <v>0.3358208955223881</v>
      </c>
      <c r="AL45" s="9">
        <f>(AE45+(AB45*2)+(AC45*3)+(AD45*4))/Y45</f>
        <v>0.35</v>
      </c>
      <c r="AM45" s="10">
        <f>AK45+AL45</f>
        <v>0.6858208955223881</v>
      </c>
      <c r="AN45" s="7" t="str">
        <f>C45</f>
        <v>Desmond</v>
      </c>
      <c r="AO45" s="7" t="str">
        <f>B45</f>
        <v>Ian</v>
      </c>
      <c r="AP45" s="7" t="str">
        <f>D45</f>
        <v>COL</v>
      </c>
      <c r="AQ45">
        <v>94</v>
      </c>
      <c r="AR45">
        <v>332</v>
      </c>
      <c r="AS45">
        <v>52</v>
      </c>
      <c r="AT45">
        <v>78</v>
      </c>
      <c r="AU45">
        <v>11</v>
      </c>
      <c r="AV45">
        <v>4</v>
      </c>
      <c r="AW45">
        <v>18</v>
      </c>
      <c r="AX45" s="7">
        <f>AT45-AU45-AV45-AW45</f>
        <v>45</v>
      </c>
      <c r="AY45">
        <v>56</v>
      </c>
      <c r="AZ45">
        <v>32</v>
      </c>
      <c r="BA45">
        <v>95</v>
      </c>
      <c r="BB45">
        <v>11</v>
      </c>
      <c r="BC45" s="9">
        <f>AT45/AR45</f>
        <v>0.23493975903614459</v>
      </c>
      <c r="BD45" s="9">
        <f>(AT45+AZ45)/(AR45+AZ45)</f>
        <v>0.3021978021978022</v>
      </c>
      <c r="BE45" s="9">
        <f>(AX45+(AU45*2)+(AV45*3)+(AW45*4))/AR45</f>
        <v>0.45481927710843373</v>
      </c>
      <c r="BF45" s="10">
        <f>BD45+BE45</f>
        <v>0.7570170793062359</v>
      </c>
    </row>
    <row r="46" spans="1:58" ht="12.75">
      <c r="A46" t="s">
        <v>63</v>
      </c>
      <c r="B46" t="s">
        <v>132</v>
      </c>
      <c r="C46" t="s">
        <v>133</v>
      </c>
      <c r="D46" t="s">
        <v>134</v>
      </c>
      <c r="E46" s="7">
        <f>X46+AQ46</f>
        <v>151</v>
      </c>
      <c r="F46" s="7">
        <f>Y46+AR46</f>
        <v>569</v>
      </c>
      <c r="G46" s="7">
        <f>Z46+AS46</f>
        <v>64</v>
      </c>
      <c r="H46" s="7">
        <f>AA46+AT46</f>
        <v>158</v>
      </c>
      <c r="I46" s="7">
        <f>AB46+AU46</f>
        <v>31</v>
      </c>
      <c r="J46" s="7">
        <f>AC46+AV46</f>
        <v>6</v>
      </c>
      <c r="K46" s="2">
        <f>AD46+AW46</f>
        <v>17</v>
      </c>
      <c r="L46" s="7">
        <f>H46-I46-J46-K46</f>
        <v>104</v>
      </c>
      <c r="M46" s="7">
        <f>AF46+AY46</f>
        <v>57</v>
      </c>
      <c r="N46" s="7">
        <f>AG46+AZ46</f>
        <v>28</v>
      </c>
      <c r="O46" s="7">
        <f>AH46+BA46</f>
        <v>117</v>
      </c>
      <c r="P46" s="7">
        <f>AI46+BB46</f>
        <v>7</v>
      </c>
      <c r="Q46" s="8">
        <f>H46/F46</f>
        <v>0.27768014059753954</v>
      </c>
      <c r="R46" s="9">
        <f>(H46+N46)/(F46+N46)</f>
        <v>0.31155778894472363</v>
      </c>
      <c r="S46" s="9">
        <f>(L46+(I46*2)+(J46*3)+(K46*4))/F46</f>
        <v>0.4428822495606327</v>
      </c>
      <c r="T46" s="10">
        <f>R46+S46</f>
        <v>0.7544400385053563</v>
      </c>
      <c r="U46" s="7" t="str">
        <f>C46</f>
        <v>Dickerson</v>
      </c>
      <c r="V46" s="7" t="str">
        <f>B46</f>
        <v>Corey</v>
      </c>
      <c r="W46" s="7" t="str">
        <f>D46</f>
        <v>TB / PIT</v>
      </c>
      <c r="X46">
        <v>65</v>
      </c>
      <c r="Y46">
        <v>245</v>
      </c>
      <c r="Z46">
        <v>24</v>
      </c>
      <c r="AA46">
        <v>59</v>
      </c>
      <c r="AB46">
        <v>9</v>
      </c>
      <c r="AC46">
        <v>1</v>
      </c>
      <c r="AD46">
        <v>10</v>
      </c>
      <c r="AE46" s="7">
        <f>AA46-AB46-AC46-AD46</f>
        <v>39</v>
      </c>
      <c r="AF46">
        <v>20</v>
      </c>
      <c r="AG46">
        <v>14</v>
      </c>
      <c r="AH46">
        <v>73</v>
      </c>
      <c r="AI46">
        <v>2</v>
      </c>
      <c r="AJ46" s="9">
        <f>AA46/Y46</f>
        <v>0.24081632653061225</v>
      </c>
      <c r="AK46" s="9">
        <f>(AA46+AG46)/(Y46+AG46)</f>
        <v>0.28185328185328185</v>
      </c>
      <c r="AL46" s="9">
        <f>(AE46+(AB46*2)+(AC46*3)+(AD46*4))/Y46</f>
        <v>0.40816326530612246</v>
      </c>
      <c r="AM46" s="10">
        <f>AK46+AL46</f>
        <v>0.6900165471594043</v>
      </c>
      <c r="AN46" s="7" t="str">
        <f>C46</f>
        <v>Dickerson</v>
      </c>
      <c r="AO46" s="7" t="str">
        <f>B46</f>
        <v>Corey</v>
      </c>
      <c r="AP46" s="7" t="str">
        <f>D46</f>
        <v>TB / PIT</v>
      </c>
      <c r="AQ46">
        <v>86</v>
      </c>
      <c r="AR46">
        <v>324</v>
      </c>
      <c r="AS46">
        <v>40</v>
      </c>
      <c r="AT46">
        <v>99</v>
      </c>
      <c r="AU46">
        <v>22</v>
      </c>
      <c r="AV46">
        <v>5</v>
      </c>
      <c r="AW46">
        <v>7</v>
      </c>
      <c r="AX46" s="7">
        <f>AT46-AU46-AV46-AW46</f>
        <v>65</v>
      </c>
      <c r="AY46">
        <v>37</v>
      </c>
      <c r="AZ46">
        <v>14</v>
      </c>
      <c r="BA46">
        <v>44</v>
      </c>
      <c r="BB46">
        <v>5</v>
      </c>
      <c r="BC46" s="9">
        <f>AT46/AR46</f>
        <v>0.3055555555555556</v>
      </c>
      <c r="BD46" s="9">
        <f>(AT46+AZ46)/(AR46+AZ46)</f>
        <v>0.3343195266272189</v>
      </c>
      <c r="BE46" s="9">
        <f>(AX46+(AU46*2)+(AV46*3)+(AW46*4))/AR46</f>
        <v>0.4691358024691358</v>
      </c>
      <c r="BF46" s="10">
        <f>BD46+BE46</f>
        <v>0.8034553290963546</v>
      </c>
    </row>
    <row r="47" spans="1:58" ht="12.75">
      <c r="A47" t="s">
        <v>63</v>
      </c>
      <c r="B47" t="s">
        <v>135</v>
      </c>
      <c r="C47" t="s">
        <v>136</v>
      </c>
      <c r="D47" t="s">
        <v>35</v>
      </c>
      <c r="E47" s="7">
        <f>X47+AQ47</f>
        <v>156</v>
      </c>
      <c r="F47" s="7">
        <f>Y47+AR47</f>
        <v>530</v>
      </c>
      <c r="G47" s="7">
        <f>Z47+AS47</f>
        <v>81</v>
      </c>
      <c r="H47" s="7">
        <f>AA47+AT47</f>
        <v>145</v>
      </c>
      <c r="I47" s="7">
        <f>AB47+AU47</f>
        <v>28</v>
      </c>
      <c r="J47" s="7">
        <f>AC47+AV47</f>
        <v>4</v>
      </c>
      <c r="K47" s="2">
        <f>AD47+AW47</f>
        <v>20</v>
      </c>
      <c r="L47" s="7">
        <f>H47-I47-J47-K47</f>
        <v>93</v>
      </c>
      <c r="M47" s="7">
        <f>AF47+AY47</f>
        <v>63</v>
      </c>
      <c r="N47" s="7">
        <f>AG47+AZ47</f>
        <v>43</v>
      </c>
      <c r="O47" s="7">
        <f>AH47+BA47</f>
        <v>146</v>
      </c>
      <c r="P47" s="7">
        <f>AI47+BB47</f>
        <v>1</v>
      </c>
      <c r="Q47" s="8">
        <f>H47/F47</f>
        <v>0.27358490566037735</v>
      </c>
      <c r="R47" s="9">
        <f>(H47+N47)/(F47+N47)</f>
        <v>0.32809773123909247</v>
      </c>
      <c r="S47" s="9">
        <f>(L47+(I47*2)+(J47*3)+(K47*4))/F47</f>
        <v>0.4547169811320755</v>
      </c>
      <c r="T47" s="10">
        <f>R47+S47</f>
        <v>0.782814712371168</v>
      </c>
      <c r="U47" s="7" t="str">
        <f>C47</f>
        <v>Dietrich</v>
      </c>
      <c r="V47" s="7" t="str">
        <f>B47</f>
        <v>Derek</v>
      </c>
      <c r="W47" s="7" t="str">
        <f>D47</f>
        <v>MIA</v>
      </c>
      <c r="X47">
        <v>63</v>
      </c>
      <c r="Y47">
        <v>204</v>
      </c>
      <c r="Z47">
        <v>30</v>
      </c>
      <c r="AA47">
        <v>51</v>
      </c>
      <c r="AB47">
        <v>10</v>
      </c>
      <c r="AC47">
        <v>3</v>
      </c>
      <c r="AD47">
        <v>9</v>
      </c>
      <c r="AE47" s="7">
        <f>AA47-AB47-AC47-AD47</f>
        <v>29</v>
      </c>
      <c r="AF47">
        <v>31</v>
      </c>
      <c r="AG47">
        <v>24</v>
      </c>
      <c r="AH47">
        <v>60</v>
      </c>
      <c r="AI47">
        <v>0</v>
      </c>
      <c r="AJ47" s="9">
        <f>AA47/Y47</f>
        <v>0.25</v>
      </c>
      <c r="AK47" s="9">
        <f>(AA47+AG47)/(Y47+AG47)</f>
        <v>0.32894736842105265</v>
      </c>
      <c r="AL47" s="9">
        <f>(AE47+(AB47*2)+(AC47*3)+(AD47*4))/Y47</f>
        <v>0.46078431372549017</v>
      </c>
      <c r="AM47" s="10">
        <f>AK47+AL47</f>
        <v>0.7897316821465428</v>
      </c>
      <c r="AN47" s="7" t="str">
        <f>C47</f>
        <v>Dietrich</v>
      </c>
      <c r="AO47" s="7" t="str">
        <f>B47</f>
        <v>Derek</v>
      </c>
      <c r="AP47" s="7" t="str">
        <f>D47</f>
        <v>MIA</v>
      </c>
      <c r="AQ47">
        <v>93</v>
      </c>
      <c r="AR47">
        <v>326</v>
      </c>
      <c r="AS47">
        <v>51</v>
      </c>
      <c r="AT47">
        <v>94</v>
      </c>
      <c r="AU47">
        <v>18</v>
      </c>
      <c r="AV47">
        <v>1</v>
      </c>
      <c r="AW47">
        <v>11</v>
      </c>
      <c r="AX47" s="7">
        <f>AT47-AU47-AV47-AW47</f>
        <v>64</v>
      </c>
      <c r="AY47">
        <v>32</v>
      </c>
      <c r="AZ47">
        <v>19</v>
      </c>
      <c r="BA47">
        <v>86</v>
      </c>
      <c r="BB47">
        <v>1</v>
      </c>
      <c r="BC47" s="9">
        <f>AT47/AR47</f>
        <v>0.2883435582822086</v>
      </c>
      <c r="BD47" s="9">
        <f>(AT47+AZ47)/(AR47+AZ47)</f>
        <v>0.32753623188405795</v>
      </c>
      <c r="BE47" s="9">
        <f>(AX47+(AU47*2)+(AV47*3)+(AW47*4))/AR47</f>
        <v>0.450920245398773</v>
      </c>
      <c r="BF47" s="10">
        <f>BD47+BE47</f>
        <v>0.778456477282831</v>
      </c>
    </row>
    <row r="48" spans="1:58" ht="12.75">
      <c r="A48" t="s">
        <v>8</v>
      </c>
      <c r="B48" t="s">
        <v>55</v>
      </c>
      <c r="C48" t="s">
        <v>137</v>
      </c>
      <c r="D48" t="s">
        <v>138</v>
      </c>
      <c r="E48" s="7">
        <f>X48+AQ48</f>
        <v>103</v>
      </c>
      <c r="F48" s="7">
        <f>Y48+AR48</f>
        <v>391</v>
      </c>
      <c r="G48" s="7">
        <f>Z48+AS48</f>
        <v>68</v>
      </c>
      <c r="H48" s="7">
        <f>AA48+AT48</f>
        <v>102</v>
      </c>
      <c r="I48" s="7">
        <f>AB48+AU48</f>
        <v>23</v>
      </c>
      <c r="J48" s="7">
        <f>AC48+AV48</f>
        <v>0</v>
      </c>
      <c r="K48" s="2">
        <f>AD48+AW48</f>
        <v>29</v>
      </c>
      <c r="L48" s="7">
        <f>H48-I48-J48-K48</f>
        <v>50</v>
      </c>
      <c r="M48" s="7">
        <f>AF48+AY48</f>
        <v>69</v>
      </c>
      <c r="N48" s="7">
        <f>AG48+AZ48</f>
        <v>66</v>
      </c>
      <c r="O48" s="7">
        <f>AH48+BA48</f>
        <v>110</v>
      </c>
      <c r="P48" s="7">
        <f>AI48+BB48</f>
        <v>3</v>
      </c>
      <c r="Q48" s="8">
        <f>H48/F48</f>
        <v>0.2608695652173913</v>
      </c>
      <c r="R48" s="9">
        <f>(H48+N48)/(F48+N48)</f>
        <v>0.3676148796498906</v>
      </c>
      <c r="S48" s="9">
        <f>(L48+(I48*2)+(J48*3)+(K48*4))/F48</f>
        <v>0.5421994884910486</v>
      </c>
      <c r="T48" s="10">
        <f>R48+S48</f>
        <v>0.9098143681409392</v>
      </c>
      <c r="U48" s="7" t="str">
        <f>C48</f>
        <v>Donaldson</v>
      </c>
      <c r="V48" s="7" t="str">
        <f>B48</f>
        <v>Josh</v>
      </c>
      <c r="W48" s="7" t="str">
        <f>D48</f>
        <v>TOR</v>
      </c>
      <c r="X48">
        <v>67</v>
      </c>
      <c r="Y48">
        <v>254</v>
      </c>
      <c r="Z48">
        <v>46</v>
      </c>
      <c r="AA48">
        <v>70</v>
      </c>
      <c r="AB48">
        <v>12</v>
      </c>
      <c r="AC48">
        <v>0</v>
      </c>
      <c r="AD48">
        <v>24</v>
      </c>
      <c r="AE48" s="7">
        <f>AA48-AB48-AC48-AD48</f>
        <v>34</v>
      </c>
      <c r="AF48">
        <v>53</v>
      </c>
      <c r="AG48">
        <v>45</v>
      </c>
      <c r="AH48">
        <v>66</v>
      </c>
      <c r="AI48">
        <v>1</v>
      </c>
      <c r="AJ48" s="9">
        <f>AA48/Y48</f>
        <v>0.2755905511811024</v>
      </c>
      <c r="AK48" s="9">
        <f>(AA48+AG48)/(Y48+AG48)</f>
        <v>0.38461538461538464</v>
      </c>
      <c r="AL48" s="9">
        <f>(AE48+(AB48*2)+(AC48*3)+(AD48*4))/Y48</f>
        <v>0.6062992125984252</v>
      </c>
      <c r="AM48" s="10">
        <f>AK48+AL48</f>
        <v>0.9909145972138098</v>
      </c>
      <c r="AN48" s="7" t="str">
        <f>C48</f>
        <v>Donaldson</v>
      </c>
      <c r="AO48" s="7" t="str">
        <f>B48</f>
        <v>Josh</v>
      </c>
      <c r="AP48" s="7" t="str">
        <f>D48</f>
        <v>TOR</v>
      </c>
      <c r="AQ48">
        <v>36</v>
      </c>
      <c r="AR48">
        <v>137</v>
      </c>
      <c r="AS48">
        <v>22</v>
      </c>
      <c r="AT48">
        <v>32</v>
      </c>
      <c r="AU48">
        <v>11</v>
      </c>
      <c r="AV48">
        <v>0</v>
      </c>
      <c r="AW48">
        <v>5</v>
      </c>
      <c r="AX48" s="7">
        <f>AT48-AU48-AV48-AW48</f>
        <v>16</v>
      </c>
      <c r="AY48">
        <v>16</v>
      </c>
      <c r="AZ48">
        <v>21</v>
      </c>
      <c r="BA48">
        <v>44</v>
      </c>
      <c r="BB48">
        <v>2</v>
      </c>
      <c r="BC48" s="9">
        <f>AT48/AR48</f>
        <v>0.23357664233576642</v>
      </c>
      <c r="BD48" s="9">
        <f>(AT48+AZ48)/(AR48+AZ48)</f>
        <v>0.33544303797468356</v>
      </c>
      <c r="BE48" s="9">
        <f>(AX48+(AU48*2)+(AV48*3)+(AW48*4))/AR48</f>
        <v>0.4233576642335766</v>
      </c>
      <c r="BF48" s="10">
        <f>BD48+BE48</f>
        <v>0.7588007022082601</v>
      </c>
    </row>
    <row r="49" spans="1:58" ht="12.75">
      <c r="A49" t="s">
        <v>7</v>
      </c>
      <c r="B49" t="s">
        <v>33</v>
      </c>
      <c r="C49" t="s">
        <v>139</v>
      </c>
      <c r="D49" t="s">
        <v>88</v>
      </c>
      <c r="E49" s="7">
        <f>X49+AQ49</f>
        <v>164</v>
      </c>
      <c r="F49" s="7">
        <f>Y49+AR49</f>
        <v>652</v>
      </c>
      <c r="G49" s="7">
        <f>Z49+AS49</f>
        <v>127</v>
      </c>
      <c r="H49" s="7">
        <f>AA49+AT49</f>
        <v>171</v>
      </c>
      <c r="I49" s="7">
        <f>AB49+AU49</f>
        <v>32</v>
      </c>
      <c r="J49" s="7">
        <f>AC49+AV49</f>
        <v>5</v>
      </c>
      <c r="K49" s="2">
        <f>AD49+AW49</f>
        <v>37</v>
      </c>
      <c r="L49" s="7">
        <f>H49-I49-J49-K49</f>
        <v>97</v>
      </c>
      <c r="M49" s="7">
        <f>AF49+AY49</f>
        <v>100</v>
      </c>
      <c r="N49" s="7">
        <f>AG49+AZ49</f>
        <v>82</v>
      </c>
      <c r="O49" s="7">
        <f>AH49+BA49</f>
        <v>147</v>
      </c>
      <c r="P49" s="7">
        <f>AI49+BB49</f>
        <v>11</v>
      </c>
      <c r="Q49" s="8">
        <f>H49/F49</f>
        <v>0.26226993865030673</v>
      </c>
      <c r="R49" s="9">
        <f>(H49+N49)/(F49+N49)</f>
        <v>0.3446866485013624</v>
      </c>
      <c r="S49" s="9">
        <f>(L49+(I49*2)+(J49*3)+(K49*4))/F49</f>
        <v>0.49693251533742333</v>
      </c>
      <c r="T49" s="10">
        <f>R49+S49</f>
        <v>0.8416191638387858</v>
      </c>
      <c r="U49" s="7" t="str">
        <f>C49</f>
        <v>Dozier</v>
      </c>
      <c r="V49" s="7" t="str">
        <f>B49</f>
        <v>Brian</v>
      </c>
      <c r="W49" s="7" t="str">
        <f>D49</f>
        <v>MIN</v>
      </c>
      <c r="X49">
        <v>71</v>
      </c>
      <c r="Y49">
        <v>286</v>
      </c>
      <c r="Z49">
        <v>67</v>
      </c>
      <c r="AA49">
        <v>87</v>
      </c>
      <c r="AB49">
        <v>13</v>
      </c>
      <c r="AC49">
        <v>3</v>
      </c>
      <c r="AD49">
        <v>21</v>
      </c>
      <c r="AE49" s="7">
        <f>AA49-AB49-AC49-AD49</f>
        <v>50</v>
      </c>
      <c r="AF49">
        <v>52</v>
      </c>
      <c r="AG49">
        <v>39</v>
      </c>
      <c r="AH49">
        <v>66</v>
      </c>
      <c r="AI49">
        <v>6</v>
      </c>
      <c r="AJ49" s="9">
        <f>AA49/Y49</f>
        <v>0.3041958041958042</v>
      </c>
      <c r="AK49" s="9">
        <f>(AA49+AG49)/(Y49+AG49)</f>
        <v>0.38769230769230767</v>
      </c>
      <c r="AL49" s="9">
        <f>(AE49+(AB49*2)+(AC49*3)+(AD49*4))/Y49</f>
        <v>0.5909090909090909</v>
      </c>
      <c r="AM49" s="10">
        <f>AK49+AL49</f>
        <v>0.9786013986013986</v>
      </c>
      <c r="AN49" s="7" t="str">
        <f>C49</f>
        <v>Dozier</v>
      </c>
      <c r="AO49" s="7" t="str">
        <f>B49</f>
        <v>Brian</v>
      </c>
      <c r="AP49" s="7" t="str">
        <f>D49</f>
        <v>MIN</v>
      </c>
      <c r="AQ49">
        <v>93</v>
      </c>
      <c r="AR49">
        <v>366</v>
      </c>
      <c r="AS49">
        <v>60</v>
      </c>
      <c r="AT49">
        <v>84</v>
      </c>
      <c r="AU49">
        <v>19</v>
      </c>
      <c r="AV49">
        <v>2</v>
      </c>
      <c r="AW49">
        <v>16</v>
      </c>
      <c r="AX49" s="7">
        <f>AT49-AU49-AV49-AW49</f>
        <v>47</v>
      </c>
      <c r="AY49">
        <v>48</v>
      </c>
      <c r="AZ49">
        <v>43</v>
      </c>
      <c r="BA49">
        <v>81</v>
      </c>
      <c r="BB49">
        <v>5</v>
      </c>
      <c r="BC49" s="9">
        <f>AT49/AR49</f>
        <v>0.22950819672131148</v>
      </c>
      <c r="BD49" s="9">
        <f>(AT49+AZ49)/(AR49+AZ49)</f>
        <v>0.3105134474327628</v>
      </c>
      <c r="BE49" s="9">
        <f>(AX49+(AU49*2)+(AV49*3)+(AW49*4))/AR49</f>
        <v>0.42349726775956287</v>
      </c>
      <c r="BF49" s="10">
        <f>BD49+BE49</f>
        <v>0.7340107151923256</v>
      </c>
    </row>
    <row r="50" spans="1:58" ht="12.75">
      <c r="A50" t="s">
        <v>10</v>
      </c>
      <c r="B50" t="s">
        <v>140</v>
      </c>
      <c r="C50" t="s">
        <v>141</v>
      </c>
      <c r="D50" t="s">
        <v>142</v>
      </c>
      <c r="E50" s="7">
        <f>X50+AQ50</f>
        <v>121</v>
      </c>
      <c r="F50" s="7">
        <f>Y50+AR50</f>
        <v>414</v>
      </c>
      <c r="G50" s="7">
        <f>Z50+AS50</f>
        <v>45</v>
      </c>
      <c r="H50" s="7">
        <f>AA50+AT50</f>
        <v>89</v>
      </c>
      <c r="I50" s="7">
        <f>AB50+AU50</f>
        <v>19</v>
      </c>
      <c r="J50" s="7">
        <f>AC50+AV50</f>
        <v>1</v>
      </c>
      <c r="K50" s="2">
        <f>AD50+AW50</f>
        <v>23</v>
      </c>
      <c r="L50" s="7">
        <f>H50-I50-J50-K50</f>
        <v>46</v>
      </c>
      <c r="M50" s="7">
        <f>AF50+AY50</f>
        <v>60</v>
      </c>
      <c r="N50" s="7">
        <f>AG50+AZ50</f>
        <v>39</v>
      </c>
      <c r="O50" s="7">
        <f>AH50+BA50</f>
        <v>136</v>
      </c>
      <c r="P50" s="7">
        <f>AI50+BB50</f>
        <v>0</v>
      </c>
      <c r="Q50" s="8">
        <f>H50/F50</f>
        <v>0.21497584541062803</v>
      </c>
      <c r="R50" s="9">
        <f>(H50+N50)/(F50+N50)</f>
        <v>0.282560706401766</v>
      </c>
      <c r="S50" s="9">
        <f>(L50+(I50*2)+(J50*3)+(K50*4))/F50</f>
        <v>0.4323671497584541</v>
      </c>
      <c r="T50" s="10">
        <f>R50+S50</f>
        <v>0.7149278561602201</v>
      </c>
      <c r="U50" s="7" t="str">
        <f>C50</f>
        <v>Duda</v>
      </c>
      <c r="V50" s="7" t="str">
        <f>B50</f>
        <v>Lucas</v>
      </c>
      <c r="W50" s="7" t="str">
        <f>D50</f>
        <v>TB / KC</v>
      </c>
      <c r="X50">
        <v>65</v>
      </c>
      <c r="Y50">
        <v>217</v>
      </c>
      <c r="Z50">
        <v>26</v>
      </c>
      <c r="AA50">
        <v>43</v>
      </c>
      <c r="AB50">
        <v>11</v>
      </c>
      <c r="AC50">
        <v>0</v>
      </c>
      <c r="AD50">
        <v>16</v>
      </c>
      <c r="AE50" s="7">
        <f>AA50-AB50-AC50-AD50</f>
        <v>16</v>
      </c>
      <c r="AF50">
        <v>34</v>
      </c>
      <c r="AG50">
        <v>26</v>
      </c>
      <c r="AH50">
        <v>73</v>
      </c>
      <c r="AI50">
        <v>0</v>
      </c>
      <c r="AJ50" s="9">
        <f>AA50/Y50</f>
        <v>0.19815668202764977</v>
      </c>
      <c r="AK50" s="9">
        <f>(AA50+AG50)/(Y50+AG50)</f>
        <v>0.2839506172839506</v>
      </c>
      <c r="AL50" s="9">
        <f>(AE50+(AB50*2)+(AC50*3)+(AD50*4))/Y50</f>
        <v>0.4700460829493088</v>
      </c>
      <c r="AM50" s="10">
        <f>AK50+AL50</f>
        <v>0.7539967002332594</v>
      </c>
      <c r="AN50" s="7" t="str">
        <f>C50</f>
        <v>Duda</v>
      </c>
      <c r="AO50" s="7" t="str">
        <f>B50</f>
        <v>Lucas</v>
      </c>
      <c r="AP50" s="7" t="str">
        <f>D50</f>
        <v>TB / KC</v>
      </c>
      <c r="AQ50">
        <v>56</v>
      </c>
      <c r="AR50">
        <v>197</v>
      </c>
      <c r="AS50">
        <v>19</v>
      </c>
      <c r="AT50">
        <v>46</v>
      </c>
      <c r="AU50">
        <v>8</v>
      </c>
      <c r="AV50">
        <v>1</v>
      </c>
      <c r="AW50">
        <v>7</v>
      </c>
      <c r="AX50" s="7">
        <f>AT50-AU50-AV50-AW50</f>
        <v>30</v>
      </c>
      <c r="AY50">
        <v>26</v>
      </c>
      <c r="AZ50">
        <v>13</v>
      </c>
      <c r="BA50">
        <v>63</v>
      </c>
      <c r="BB50">
        <v>0</v>
      </c>
      <c r="BC50" s="9">
        <f>AT50/AR50</f>
        <v>0.233502538071066</v>
      </c>
      <c r="BD50" s="9">
        <f>(AT50+AZ50)/(AR50+AZ50)</f>
        <v>0.28095238095238095</v>
      </c>
      <c r="BE50" s="9">
        <f>(AX50+(AU50*2)+(AV50*3)+(AW50*4))/AR50</f>
        <v>0.39086294416243655</v>
      </c>
      <c r="BF50" s="10">
        <f>BD50+BE50</f>
        <v>0.6718153251148176</v>
      </c>
    </row>
    <row r="51" spans="1:58" ht="12.75">
      <c r="A51" t="s">
        <v>8</v>
      </c>
      <c r="B51" t="s">
        <v>100</v>
      </c>
      <c r="C51" t="s">
        <v>143</v>
      </c>
      <c r="D51" t="s">
        <v>144</v>
      </c>
      <c r="E51" s="7">
        <f>X51+AQ51</f>
        <v>80</v>
      </c>
      <c r="F51" s="7">
        <f>Y51+AR51</f>
        <v>312</v>
      </c>
      <c r="G51" s="7">
        <f>Z51+AS51</f>
        <v>33</v>
      </c>
      <c r="H51" s="7">
        <f>AA51+AT51</f>
        <v>99</v>
      </c>
      <c r="I51" s="7">
        <f>AB51+AU51</f>
        <v>16</v>
      </c>
      <c r="J51" s="7">
        <f>AC51+AV51</f>
        <v>1</v>
      </c>
      <c r="K51" s="2">
        <f>AD51+AW51</f>
        <v>4</v>
      </c>
      <c r="L51" s="7">
        <f>H51-I51-J51-K51</f>
        <v>78</v>
      </c>
      <c r="M51" s="7">
        <f>AF51+AY51</f>
        <v>27</v>
      </c>
      <c r="N51" s="7">
        <f>AG51+AZ51</f>
        <v>23</v>
      </c>
      <c r="O51" s="7">
        <f>AH51+BA51</f>
        <v>56</v>
      </c>
      <c r="P51" s="7">
        <f>AI51+BB51</f>
        <v>7</v>
      </c>
      <c r="Q51" s="8">
        <f>H51/F51</f>
        <v>0.3173076923076923</v>
      </c>
      <c r="R51" s="9">
        <f>(H51+N51)/(F51+N51)</f>
        <v>0.3641791044776119</v>
      </c>
      <c r="S51" s="9">
        <f>(L51+(I51*2)+(J51*3)+(K51*4))/F51</f>
        <v>0.41346153846153844</v>
      </c>
      <c r="T51" s="10">
        <f>R51+S51</f>
        <v>0.7776406429391504</v>
      </c>
      <c r="U51" s="7" t="str">
        <f>C51</f>
        <v>Duffy</v>
      </c>
      <c r="V51" s="7" t="str">
        <f>B51</f>
        <v>Matt</v>
      </c>
      <c r="W51" s="7" t="str">
        <f>D51</f>
        <v>TB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 s="7">
        <f>AA51-AB51-AC51-AD51</f>
        <v>0</v>
      </c>
      <c r="AF51">
        <v>0</v>
      </c>
      <c r="AG51">
        <v>0</v>
      </c>
      <c r="AH51">
        <v>0</v>
      </c>
      <c r="AI51">
        <v>0</v>
      </c>
      <c r="AJ51" s="9" t="e">
        <f>AA51/Y51</f>
        <v>#DIV/0!</v>
      </c>
      <c r="AK51" s="9" t="e">
        <f>(AA51+AG51)/(Y51+AG51)</f>
        <v>#DIV/0!</v>
      </c>
      <c r="AL51" s="9" t="e">
        <f>(AE51+(AB51*2)+(AC51*3)+(AD51*4))/Y51</f>
        <v>#DIV/0!</v>
      </c>
      <c r="AM51" s="10" t="e">
        <f>AK51+AL51</f>
        <v>#DIV/0!</v>
      </c>
      <c r="AN51" s="7" t="str">
        <f>C51</f>
        <v>Duffy</v>
      </c>
      <c r="AO51" s="7" t="str">
        <f>B51</f>
        <v>Matt</v>
      </c>
      <c r="AP51" s="7" t="str">
        <f>D51</f>
        <v>TB</v>
      </c>
      <c r="AQ51">
        <v>80</v>
      </c>
      <c r="AR51">
        <v>312</v>
      </c>
      <c r="AS51">
        <v>33</v>
      </c>
      <c r="AT51">
        <v>99</v>
      </c>
      <c r="AU51">
        <v>16</v>
      </c>
      <c r="AV51">
        <v>1</v>
      </c>
      <c r="AW51">
        <v>4</v>
      </c>
      <c r="AX51" s="7">
        <f>AT51-AU51-AV51-AW51</f>
        <v>78</v>
      </c>
      <c r="AY51">
        <v>27</v>
      </c>
      <c r="AZ51">
        <v>23</v>
      </c>
      <c r="BA51">
        <v>56</v>
      </c>
      <c r="BB51">
        <v>7</v>
      </c>
      <c r="BC51" s="9">
        <f>AT51/AR51</f>
        <v>0.3173076923076923</v>
      </c>
      <c r="BD51" s="9">
        <f>(AT51+AZ51)/(AR51+AZ51)</f>
        <v>0.3641791044776119</v>
      </c>
      <c r="BE51" s="9">
        <f>(AX51+(AU51*2)+(AV51*3)+(AW51*4))/AR51</f>
        <v>0.41346153846153844</v>
      </c>
      <c r="BF51" s="10">
        <f>BD51+BE51</f>
        <v>0.7776406429391504</v>
      </c>
    </row>
    <row r="52" spans="1:58" ht="12.75">
      <c r="A52" t="s">
        <v>63</v>
      </c>
      <c r="B52" t="s">
        <v>145</v>
      </c>
      <c r="C52" t="s">
        <v>146</v>
      </c>
      <c r="D52" t="s">
        <v>147</v>
      </c>
      <c r="E52" s="7">
        <f>X52+AQ52</f>
        <v>167</v>
      </c>
      <c r="F52" s="7">
        <f>Y52+AR52</f>
        <v>554</v>
      </c>
      <c r="G52" s="7">
        <f>Z52+AS52</f>
        <v>66</v>
      </c>
      <c r="H52" s="7">
        <f>AA52+AT52</f>
        <v>115</v>
      </c>
      <c r="I52" s="7">
        <f>AB52+AU52</f>
        <v>25</v>
      </c>
      <c r="J52" s="7">
        <f>AC52+AV52</f>
        <v>1</v>
      </c>
      <c r="K52" s="2">
        <f>AD52+AW52</f>
        <v>25</v>
      </c>
      <c r="L52" s="7">
        <f>H52-I52-J52-K52</f>
        <v>64</v>
      </c>
      <c r="M52" s="7">
        <f>AF52+AY52</f>
        <v>98</v>
      </c>
      <c r="N52" s="7">
        <f>AG52+AZ52</f>
        <v>48</v>
      </c>
      <c r="O52" s="7">
        <f>AH52+BA52</f>
        <v>167</v>
      </c>
      <c r="P52" s="7">
        <f>AI52+BB52</f>
        <v>2</v>
      </c>
      <c r="Q52" s="8">
        <f>H52/F52</f>
        <v>0.2075812274368231</v>
      </c>
      <c r="R52" s="9">
        <f>(H52+N52)/(F52+N52)</f>
        <v>0.2707641196013289</v>
      </c>
      <c r="S52" s="9">
        <f>(L52+(I52*2)+(J52*3)+(K52*4))/F52</f>
        <v>0.3916967509025271</v>
      </c>
      <c r="T52" s="10">
        <f>R52+S52</f>
        <v>0.6624608705038559</v>
      </c>
      <c r="U52" s="7" t="str">
        <f>C52</f>
        <v>Duvall</v>
      </c>
      <c r="V52" s="7" t="str">
        <f>B52</f>
        <v>Adam</v>
      </c>
      <c r="W52" s="7" t="str">
        <f>D52</f>
        <v>CIN</v>
      </c>
      <c r="X52">
        <v>72</v>
      </c>
      <c r="Y52">
        <v>260</v>
      </c>
      <c r="Z52">
        <v>31</v>
      </c>
      <c r="AA52">
        <v>55</v>
      </c>
      <c r="AB52">
        <v>10</v>
      </c>
      <c r="AC52">
        <v>1</v>
      </c>
      <c r="AD52">
        <v>11</v>
      </c>
      <c r="AE52" s="7">
        <f>AA52-AB52-AC52-AD52</f>
        <v>33</v>
      </c>
      <c r="AF52">
        <v>38</v>
      </c>
      <c r="AG52">
        <v>18</v>
      </c>
      <c r="AH52">
        <v>81</v>
      </c>
      <c r="AI52">
        <v>0</v>
      </c>
      <c r="AJ52" s="9">
        <f>AA52/Y52</f>
        <v>0.21153846153846154</v>
      </c>
      <c r="AK52" s="9">
        <f>(AA52+AG52)/(Y52+AG52)</f>
        <v>0.26258992805755393</v>
      </c>
      <c r="AL52" s="9">
        <f>(AE52+(AB52*2)+(AC52*3)+(AD52*4))/Y52</f>
        <v>0.38461538461538464</v>
      </c>
      <c r="AM52" s="10">
        <f>AK52+AL52</f>
        <v>0.6472053126729386</v>
      </c>
      <c r="AN52" s="7" t="str">
        <f>C52</f>
        <v>Duvall</v>
      </c>
      <c r="AO52" s="7" t="str">
        <f>B52</f>
        <v>Adam</v>
      </c>
      <c r="AP52" s="7" t="str">
        <f>D52</f>
        <v>CIN</v>
      </c>
      <c r="AQ52">
        <v>95</v>
      </c>
      <c r="AR52">
        <v>294</v>
      </c>
      <c r="AS52">
        <v>35</v>
      </c>
      <c r="AT52">
        <v>60</v>
      </c>
      <c r="AU52">
        <v>15</v>
      </c>
      <c r="AV52">
        <v>0</v>
      </c>
      <c r="AW52">
        <v>14</v>
      </c>
      <c r="AX52" s="7">
        <f>AT52-AU52-AV52-AW52</f>
        <v>31</v>
      </c>
      <c r="AY52">
        <v>60</v>
      </c>
      <c r="AZ52">
        <v>30</v>
      </c>
      <c r="BA52">
        <v>86</v>
      </c>
      <c r="BB52">
        <v>2</v>
      </c>
      <c r="BC52" s="9">
        <f>AT52/AR52</f>
        <v>0.20408163265306123</v>
      </c>
      <c r="BD52" s="9">
        <f>(AT52+AZ52)/(AR52+AZ52)</f>
        <v>0.2777777777777778</v>
      </c>
      <c r="BE52" s="9">
        <f>(AX52+(AU52*2)+(AV52*3)+(AW52*4))/AR52</f>
        <v>0.3979591836734694</v>
      </c>
      <c r="BF52" s="10">
        <f>BD52+BE52</f>
        <v>0.6757369614512472</v>
      </c>
    </row>
    <row r="53" spans="1:58" ht="12.75">
      <c r="A53" t="s">
        <v>123</v>
      </c>
      <c r="B53" t="s">
        <v>148</v>
      </c>
      <c r="C53" t="s">
        <v>149</v>
      </c>
      <c r="D53" t="s">
        <v>76</v>
      </c>
      <c r="E53" s="7">
        <f>X53+AQ53</f>
        <v>158</v>
      </c>
      <c r="F53" s="7">
        <f>Y53+AR53</f>
        <v>566</v>
      </c>
      <c r="G53" s="7">
        <f>Z53+AS53</f>
        <v>89</v>
      </c>
      <c r="H53" s="7">
        <f>AA53+AT53</f>
        <v>134</v>
      </c>
      <c r="I53" s="7">
        <f>AB53+AU53</f>
        <v>20</v>
      </c>
      <c r="J53" s="7">
        <f>AC53+AV53</f>
        <v>0</v>
      </c>
      <c r="K53" s="2">
        <f>AD53+AW53</f>
        <v>42</v>
      </c>
      <c r="L53" s="7">
        <f>H53-I53-J53-K53</f>
        <v>72</v>
      </c>
      <c r="M53" s="7">
        <f>AF53+AY53</f>
        <v>124</v>
      </c>
      <c r="N53" s="7">
        <f>AG53+AZ53</f>
        <v>90</v>
      </c>
      <c r="O53" s="7">
        <f>AH53+BA53</f>
        <v>136</v>
      </c>
      <c r="P53" s="7">
        <f>AI53+BB53</f>
        <v>0</v>
      </c>
      <c r="Q53" s="8">
        <f>H53/F53</f>
        <v>0.23674911660777384</v>
      </c>
      <c r="R53" s="9">
        <f>(H53+N53)/(F53+N53)</f>
        <v>0.34146341463414637</v>
      </c>
      <c r="S53" s="9">
        <f>(L53+(I53*2)+(J53*3)+(K53*4))/F53</f>
        <v>0.49469964664310956</v>
      </c>
      <c r="T53" s="10">
        <f>R53+S53</f>
        <v>0.8361630612772559</v>
      </c>
      <c r="U53" s="7" t="str">
        <f>C53</f>
        <v>Encarnacion</v>
      </c>
      <c r="V53" s="7" t="str">
        <f>B53</f>
        <v>Edwin</v>
      </c>
      <c r="W53" s="7" t="str">
        <f>D53</f>
        <v>CLE</v>
      </c>
      <c r="X53">
        <v>72</v>
      </c>
      <c r="Y53">
        <v>246</v>
      </c>
      <c r="Z53">
        <v>41</v>
      </c>
      <c r="AA53">
        <v>62</v>
      </c>
      <c r="AB53">
        <v>9</v>
      </c>
      <c r="AC53">
        <v>0</v>
      </c>
      <c r="AD53">
        <v>20</v>
      </c>
      <c r="AE53" s="7">
        <f>AA53-AB53-AC53-AD53</f>
        <v>33</v>
      </c>
      <c r="AF53">
        <v>59</v>
      </c>
      <c r="AG53">
        <v>52</v>
      </c>
      <c r="AH53">
        <v>51</v>
      </c>
      <c r="AI53">
        <v>0</v>
      </c>
      <c r="AJ53" s="9">
        <f>AA53/Y53</f>
        <v>0.25203252032520324</v>
      </c>
      <c r="AK53" s="9">
        <f>(AA53+AG53)/(Y53+AG53)</f>
        <v>0.3825503355704698</v>
      </c>
      <c r="AL53" s="9">
        <f>(AE53+(AB53*2)+(AC53*3)+(AD53*4))/Y53</f>
        <v>0.532520325203252</v>
      </c>
      <c r="AM53" s="10">
        <f>AK53+AL53</f>
        <v>0.9150706607737218</v>
      </c>
      <c r="AN53" s="7" t="str">
        <f>C53</f>
        <v>Encarnacion</v>
      </c>
      <c r="AO53" s="7" t="str">
        <f>B53</f>
        <v>Edwin</v>
      </c>
      <c r="AP53" s="7" t="str">
        <f>D53</f>
        <v>CLE</v>
      </c>
      <c r="AQ53">
        <v>86</v>
      </c>
      <c r="AR53">
        <v>320</v>
      </c>
      <c r="AS53">
        <v>48</v>
      </c>
      <c r="AT53">
        <v>72</v>
      </c>
      <c r="AU53">
        <v>11</v>
      </c>
      <c r="AV53">
        <v>0</v>
      </c>
      <c r="AW53">
        <v>22</v>
      </c>
      <c r="AX53" s="7">
        <f>AT53-AU53-AV53-AW53</f>
        <v>39</v>
      </c>
      <c r="AY53">
        <v>65</v>
      </c>
      <c r="AZ53">
        <v>38</v>
      </c>
      <c r="BA53">
        <v>85</v>
      </c>
      <c r="BB53">
        <v>0</v>
      </c>
      <c r="BC53" s="9">
        <f>AT53/AR53</f>
        <v>0.225</v>
      </c>
      <c r="BD53" s="9">
        <f>(AT53+AZ53)/(AR53+AZ53)</f>
        <v>0.30726256983240224</v>
      </c>
      <c r="BE53" s="9">
        <f>(AX53+(AU53*2)+(AV53*3)+(AW53*4))/AR53</f>
        <v>0.465625</v>
      </c>
      <c r="BF53" s="10">
        <f>BD53+BE53</f>
        <v>0.7728875698324023</v>
      </c>
    </row>
    <row r="54" spans="1:58" ht="12.75">
      <c r="A54" t="s">
        <v>36</v>
      </c>
      <c r="B54" t="s">
        <v>150</v>
      </c>
      <c r="C54" t="s">
        <v>151</v>
      </c>
      <c r="D54" t="s">
        <v>88</v>
      </c>
      <c r="E54" s="7">
        <f>X54+AQ54</f>
        <v>156</v>
      </c>
      <c r="F54" s="7">
        <f>Y54+AR54</f>
        <v>588</v>
      </c>
      <c r="G54" s="7">
        <f>Z54+AS54</f>
        <v>77</v>
      </c>
      <c r="H54" s="7">
        <f>AA54+AT54</f>
        <v>151</v>
      </c>
      <c r="I54" s="7">
        <f>AB54+AU54</f>
        <v>42</v>
      </c>
      <c r="J54" s="7">
        <f>AC54+AV54</f>
        <v>6</v>
      </c>
      <c r="K54" s="2">
        <f>AD54+AW54</f>
        <v>27</v>
      </c>
      <c r="L54" s="7">
        <f>H54-I54-J54-K54</f>
        <v>76</v>
      </c>
      <c r="M54" s="7">
        <f>AF54+AY54</f>
        <v>102</v>
      </c>
      <c r="N54" s="7">
        <f>AG54+AZ54</f>
        <v>48</v>
      </c>
      <c r="O54" s="7">
        <f>AH54+BA54</f>
        <v>147</v>
      </c>
      <c r="P54" s="7">
        <f>AI54+BB54</f>
        <v>4</v>
      </c>
      <c r="Q54" s="8">
        <f>H54/F54</f>
        <v>0.2568027210884354</v>
      </c>
      <c r="R54" s="9">
        <f>(H54+N54)/(F54+N54)</f>
        <v>0.3128930817610063</v>
      </c>
      <c r="S54" s="9">
        <f>(L54+(I54*2)+(J54*3)+(K54*4))/F54</f>
        <v>0.48639455782312924</v>
      </c>
      <c r="T54" s="10">
        <f>R54+S54</f>
        <v>0.7992876395841355</v>
      </c>
      <c r="U54" s="7" t="str">
        <f>C54</f>
        <v>Escobar</v>
      </c>
      <c r="V54" s="7" t="str">
        <f>B54</f>
        <v>Eduardo</v>
      </c>
      <c r="W54" s="7" t="str">
        <f>D54</f>
        <v>MIN</v>
      </c>
      <c r="X54">
        <v>66</v>
      </c>
      <c r="Y54">
        <v>245</v>
      </c>
      <c r="Z54">
        <v>36</v>
      </c>
      <c r="AA54">
        <v>58</v>
      </c>
      <c r="AB54">
        <v>7</v>
      </c>
      <c r="AC54">
        <v>4</v>
      </c>
      <c r="AD54">
        <v>13</v>
      </c>
      <c r="AE54" s="7">
        <f>AA54-AB54-AC54-AD54</f>
        <v>34</v>
      </c>
      <c r="AF54">
        <v>45</v>
      </c>
      <c r="AG54">
        <v>21</v>
      </c>
      <c r="AH54">
        <v>61</v>
      </c>
      <c r="AI54">
        <v>3</v>
      </c>
      <c r="AJ54" s="9">
        <f>AA54/Y54</f>
        <v>0.23673469387755103</v>
      </c>
      <c r="AK54" s="9">
        <f>(AA54+AG54)/(Y54+AG54)</f>
        <v>0.29699248120300753</v>
      </c>
      <c r="AL54" s="9">
        <f>(AE54+(AB54*2)+(AC54*3)+(AD54*4))/Y54</f>
        <v>0.45714285714285713</v>
      </c>
      <c r="AM54" s="10">
        <f>AK54+AL54</f>
        <v>0.7541353383458647</v>
      </c>
      <c r="AN54" s="7" t="str">
        <f>C54</f>
        <v>Escobar</v>
      </c>
      <c r="AO54" s="7" t="str">
        <f>B54</f>
        <v>Eduardo</v>
      </c>
      <c r="AP54" s="7" t="str">
        <f>D54</f>
        <v>MIN</v>
      </c>
      <c r="AQ54">
        <v>90</v>
      </c>
      <c r="AR54">
        <v>343</v>
      </c>
      <c r="AS54">
        <v>41</v>
      </c>
      <c r="AT54">
        <v>93</v>
      </c>
      <c r="AU54">
        <v>35</v>
      </c>
      <c r="AV54">
        <v>2</v>
      </c>
      <c r="AW54">
        <v>14</v>
      </c>
      <c r="AX54" s="7">
        <f>AT54-AU54-AV54-AW54</f>
        <v>42</v>
      </c>
      <c r="AY54">
        <v>57</v>
      </c>
      <c r="AZ54">
        <v>27</v>
      </c>
      <c r="BA54">
        <v>86</v>
      </c>
      <c r="BB54">
        <v>1</v>
      </c>
      <c r="BC54" s="9">
        <f>AT54/AR54</f>
        <v>0.27113702623906705</v>
      </c>
      <c r="BD54" s="9">
        <f>(AT54+AZ54)/(AR54+AZ54)</f>
        <v>0.32432432432432434</v>
      </c>
      <c r="BE54" s="9">
        <f>(AX54+(AU54*2)+(AV54*3)+(AW54*4))/AR54</f>
        <v>0.5072886297376094</v>
      </c>
      <c r="BF54" s="10">
        <f>BD54+BE54</f>
        <v>0.8316129540619337</v>
      </c>
    </row>
    <row r="55" spans="1:58" ht="12.75">
      <c r="A55" t="s">
        <v>36</v>
      </c>
      <c r="B55" t="s">
        <v>152</v>
      </c>
      <c r="C55" t="s">
        <v>151</v>
      </c>
      <c r="D55" t="s">
        <v>153</v>
      </c>
      <c r="E55" s="7">
        <f>X55+AQ55</f>
        <v>168</v>
      </c>
      <c r="F55" s="7">
        <f>Y55+AR55</f>
        <v>589</v>
      </c>
      <c r="G55" s="7">
        <f>Z55+AS55</f>
        <v>71</v>
      </c>
      <c r="H55" s="7">
        <f>AA55+AT55</f>
        <v>139</v>
      </c>
      <c r="I55" s="7">
        <f>AB55+AU55</f>
        <v>31</v>
      </c>
      <c r="J55" s="7">
        <f>AC55+AV55</f>
        <v>5</v>
      </c>
      <c r="K55" s="2">
        <f>AD55+AW55</f>
        <v>7</v>
      </c>
      <c r="L55" s="7">
        <f>H55-I55-J55-K55</f>
        <v>96</v>
      </c>
      <c r="M55" s="7">
        <f>AF55+AY55</f>
        <v>48</v>
      </c>
      <c r="N55" s="7">
        <f>AG55+AZ55</f>
        <v>26</v>
      </c>
      <c r="O55" s="7">
        <f>AH55+BA55</f>
        <v>86</v>
      </c>
      <c r="P55" s="7">
        <f>AI55+BB55</f>
        <v>6</v>
      </c>
      <c r="Q55" s="8">
        <f>H55/F55</f>
        <v>0.23599320882852293</v>
      </c>
      <c r="R55" s="9">
        <f>(H55+N55)/(F55+N55)</f>
        <v>0.2682926829268293</v>
      </c>
      <c r="S55" s="9">
        <f>(L55+(I55*2)+(J55*3)+(K55*4))/F55</f>
        <v>0.34125636672325976</v>
      </c>
      <c r="T55" s="10">
        <f>R55+S55</f>
        <v>0.609549049650089</v>
      </c>
      <c r="U55" s="7" t="str">
        <f>C55</f>
        <v>Escobar</v>
      </c>
      <c r="V55" s="7" t="str">
        <f>B55</f>
        <v>Alcides</v>
      </c>
      <c r="W55" s="7" t="str">
        <f>D55</f>
        <v>KC</v>
      </c>
      <c r="X55">
        <v>75</v>
      </c>
      <c r="Y55">
        <v>262</v>
      </c>
      <c r="Z55">
        <v>38</v>
      </c>
      <c r="AA55">
        <v>74</v>
      </c>
      <c r="AB55">
        <v>19</v>
      </c>
      <c r="AC55">
        <v>3</v>
      </c>
      <c r="AD55">
        <v>4</v>
      </c>
      <c r="AE55" s="7">
        <f>AA55-AB55-AC55-AD55</f>
        <v>48</v>
      </c>
      <c r="AF55">
        <v>27</v>
      </c>
      <c r="AG55">
        <v>9</v>
      </c>
      <c r="AH55">
        <v>37</v>
      </c>
      <c r="AI55">
        <v>2</v>
      </c>
      <c r="AJ55" s="9">
        <f>AA55/Y55</f>
        <v>0.2824427480916031</v>
      </c>
      <c r="AK55" s="9">
        <f>(AA55+AG55)/(Y55+AG55)</f>
        <v>0.3062730627306273</v>
      </c>
      <c r="AL55" s="9">
        <f>(AE55+(AB55*2)+(AC55*3)+(AD55*4))/Y55</f>
        <v>0.42366412213740456</v>
      </c>
      <c r="AM55" s="10">
        <f>AK55+AL55</f>
        <v>0.7299371848680318</v>
      </c>
      <c r="AN55" s="7" t="str">
        <f>C55</f>
        <v>Escobar</v>
      </c>
      <c r="AO55" s="7" t="str">
        <f>B55</f>
        <v>Alcides</v>
      </c>
      <c r="AP55" s="7" t="str">
        <f>D55</f>
        <v>KC</v>
      </c>
      <c r="AQ55">
        <v>93</v>
      </c>
      <c r="AR55">
        <v>327</v>
      </c>
      <c r="AS55">
        <v>33</v>
      </c>
      <c r="AT55">
        <v>65</v>
      </c>
      <c r="AU55">
        <v>12</v>
      </c>
      <c r="AV55">
        <v>2</v>
      </c>
      <c r="AW55">
        <v>3</v>
      </c>
      <c r="AX55" s="7">
        <f>AT55-AU55-AV55-AW55</f>
        <v>48</v>
      </c>
      <c r="AY55">
        <v>21</v>
      </c>
      <c r="AZ55">
        <v>17</v>
      </c>
      <c r="BA55">
        <v>49</v>
      </c>
      <c r="BB55">
        <v>4</v>
      </c>
      <c r="BC55" s="9">
        <f>AT55/AR55</f>
        <v>0.19877675840978593</v>
      </c>
      <c r="BD55" s="9">
        <f>(AT55+AZ55)/(AR55+AZ55)</f>
        <v>0.23837209302325582</v>
      </c>
      <c r="BE55" s="9">
        <f>(AX55+(AU55*2)+(AV55*3)+(AW55*4))/AR55</f>
        <v>0.27522935779816515</v>
      </c>
      <c r="BF55" s="10">
        <f>BD55+BE55</f>
        <v>0.513601450821421</v>
      </c>
    </row>
    <row r="56" spans="1:58" ht="12.75">
      <c r="A56" t="s">
        <v>8</v>
      </c>
      <c r="B56" t="s">
        <v>154</v>
      </c>
      <c r="C56" t="s">
        <v>155</v>
      </c>
      <c r="D56" t="s">
        <v>156</v>
      </c>
      <c r="E56" s="7">
        <f>X56+AQ56</f>
        <v>156</v>
      </c>
      <c r="F56" s="7">
        <f>Y56+AR56</f>
        <v>536</v>
      </c>
      <c r="G56" s="7">
        <f>Z56+AS56</f>
        <v>65</v>
      </c>
      <c r="H56" s="7">
        <f>AA56+AT56</f>
        <v>138</v>
      </c>
      <c r="I56" s="7">
        <f>AB56+AU56</f>
        <v>27</v>
      </c>
      <c r="J56" s="7">
        <f>AC56+AV56</f>
        <v>2</v>
      </c>
      <c r="K56" s="2">
        <f>AD56+AW56</f>
        <v>24</v>
      </c>
      <c r="L56" s="7">
        <f>H56-I56-J56-K56</f>
        <v>85</v>
      </c>
      <c r="M56" s="7">
        <f>AF56+AY56</f>
        <v>78</v>
      </c>
      <c r="N56" s="7">
        <f>AG56+AZ56</f>
        <v>37</v>
      </c>
      <c r="O56" s="7">
        <f>AH56+BA56</f>
        <v>89</v>
      </c>
      <c r="P56" s="7">
        <f>AI56+BB56</f>
        <v>0</v>
      </c>
      <c r="Q56" s="8">
        <f>H56/F56</f>
        <v>0.2574626865671642</v>
      </c>
      <c r="R56" s="9">
        <f>(H56+N56)/(F56+N56)</f>
        <v>0.3054101221640489</v>
      </c>
      <c r="S56" s="9">
        <f>(L56+(I56*2)+(J56*3)+(K56*4))/F56</f>
        <v>0.4496268656716418</v>
      </c>
      <c r="T56" s="10">
        <f>R56+S56</f>
        <v>0.7550369878356906</v>
      </c>
      <c r="U56" s="7" t="str">
        <f>C56</f>
        <v>Franco</v>
      </c>
      <c r="V56" s="7" t="str">
        <f>B56</f>
        <v>Maikel</v>
      </c>
      <c r="W56" s="7" t="str">
        <f>D56</f>
        <v>PHI</v>
      </c>
      <c r="X56">
        <v>71</v>
      </c>
      <c r="Y56">
        <v>257</v>
      </c>
      <c r="Z56">
        <v>34</v>
      </c>
      <c r="AA56">
        <v>63</v>
      </c>
      <c r="AB56">
        <v>15</v>
      </c>
      <c r="AC56">
        <v>1</v>
      </c>
      <c r="AD56">
        <v>11</v>
      </c>
      <c r="AE56" s="7">
        <f>AA56-AB56-AC56-AD56</f>
        <v>36</v>
      </c>
      <c r="AF56">
        <v>31</v>
      </c>
      <c r="AG56">
        <v>16</v>
      </c>
      <c r="AH56">
        <v>48</v>
      </c>
      <c r="AI56">
        <v>0</v>
      </c>
      <c r="AJ56" s="9">
        <f>AA56/Y56</f>
        <v>0.245136186770428</v>
      </c>
      <c r="AK56" s="9">
        <f>(AA56+AG56)/(Y56+AG56)</f>
        <v>0.2893772893772894</v>
      </c>
      <c r="AL56" s="9">
        <f>(AE56+(AB56*2)+(AC56*3)+(AD56*4))/Y56</f>
        <v>0.4396887159533074</v>
      </c>
      <c r="AM56" s="10">
        <f>AK56+AL56</f>
        <v>0.7290660053305968</v>
      </c>
      <c r="AN56" s="7" t="str">
        <f>C56</f>
        <v>Franco</v>
      </c>
      <c r="AO56" s="7" t="str">
        <f>B56</f>
        <v>Maikel</v>
      </c>
      <c r="AP56" s="7" t="str">
        <f>D56</f>
        <v>PHI</v>
      </c>
      <c r="AQ56">
        <v>85</v>
      </c>
      <c r="AR56">
        <v>279</v>
      </c>
      <c r="AS56">
        <v>31</v>
      </c>
      <c r="AT56">
        <v>75</v>
      </c>
      <c r="AU56">
        <v>12</v>
      </c>
      <c r="AV56">
        <v>1</v>
      </c>
      <c r="AW56">
        <v>13</v>
      </c>
      <c r="AX56" s="7">
        <f>AT56-AU56-AV56-AW56</f>
        <v>49</v>
      </c>
      <c r="AY56">
        <v>47</v>
      </c>
      <c r="AZ56">
        <v>21</v>
      </c>
      <c r="BA56">
        <v>41</v>
      </c>
      <c r="BB56">
        <v>0</v>
      </c>
      <c r="BC56" s="9">
        <f>AT56/AR56</f>
        <v>0.26881720430107525</v>
      </c>
      <c r="BD56" s="9">
        <f>(AT56+AZ56)/(AR56+AZ56)</f>
        <v>0.32</v>
      </c>
      <c r="BE56" s="9">
        <f>(AX56+(AU56*2)+(AV56*3)+(AW56*4))/AR56</f>
        <v>0.45878136200716846</v>
      </c>
      <c r="BF56" s="10">
        <f>BD56+BE56</f>
        <v>0.7787813620071684</v>
      </c>
    </row>
    <row r="57" spans="1:58" ht="12.75">
      <c r="A57" t="s">
        <v>10</v>
      </c>
      <c r="B57" t="s">
        <v>157</v>
      </c>
      <c r="C57" t="s">
        <v>158</v>
      </c>
      <c r="D57" t="s">
        <v>27</v>
      </c>
      <c r="E57" s="7">
        <f>X57+AQ57</f>
        <v>168</v>
      </c>
      <c r="F57" s="7">
        <f>Y57+AR57</f>
        <v>641</v>
      </c>
      <c r="G57" s="7">
        <f>Z57+AS57</f>
        <v>102</v>
      </c>
      <c r="H57" s="7">
        <f>AA57+AT57</f>
        <v>193</v>
      </c>
      <c r="I57" s="7">
        <f>AB57+AU57</f>
        <v>46</v>
      </c>
      <c r="J57" s="7">
        <f>AC57+AV57</f>
        <v>4</v>
      </c>
      <c r="K57" s="2">
        <f>AD57+AW57</f>
        <v>28</v>
      </c>
      <c r="L57" s="7">
        <f>H57-I57-J57-K57</f>
        <v>115</v>
      </c>
      <c r="M57" s="7">
        <f>AF57+AY57</f>
        <v>99</v>
      </c>
      <c r="N57" s="7">
        <f>AG57+AZ57</f>
        <v>89</v>
      </c>
      <c r="O57" s="7">
        <f>AH57+BA57</f>
        <v>139</v>
      </c>
      <c r="P57" s="7">
        <f>AI57+BB57</f>
        <v>10</v>
      </c>
      <c r="Q57" s="8">
        <f>H57/F57</f>
        <v>0.30109204368174725</v>
      </c>
      <c r="R57" s="9">
        <f>(H57+N57)/(F57+N57)</f>
        <v>0.3863013698630137</v>
      </c>
      <c r="S57" s="9">
        <f>(L57+(I57*2)+(J57*3)+(K57*4))/F57</f>
        <v>0.516380655226209</v>
      </c>
      <c r="T57" s="10">
        <f>R57+S57</f>
        <v>0.9026820250892227</v>
      </c>
      <c r="U57" s="7" t="str">
        <f>C57</f>
        <v>Freeman</v>
      </c>
      <c r="V57" s="7" t="str">
        <f>B57</f>
        <v>Freddie</v>
      </c>
      <c r="W57" s="7" t="str">
        <f>D57</f>
        <v>ATL</v>
      </c>
      <c r="X57">
        <v>74</v>
      </c>
      <c r="Y57">
        <v>279</v>
      </c>
      <c r="Z57">
        <v>43</v>
      </c>
      <c r="AA57">
        <v>79</v>
      </c>
      <c r="AB57">
        <v>21</v>
      </c>
      <c r="AC57">
        <v>1</v>
      </c>
      <c r="AD57">
        <v>12</v>
      </c>
      <c r="AE57" s="7">
        <f>AA57-AB57-AC57-AD57</f>
        <v>45</v>
      </c>
      <c r="AF57">
        <v>38</v>
      </c>
      <c r="AG57">
        <v>36</v>
      </c>
      <c r="AH57">
        <v>60</v>
      </c>
      <c r="AI57">
        <v>4</v>
      </c>
      <c r="AJ57" s="9">
        <f>AA57/Y57</f>
        <v>0.2831541218637993</v>
      </c>
      <c r="AK57" s="9">
        <f>(AA57+AG57)/(Y57+AG57)</f>
        <v>0.36507936507936506</v>
      </c>
      <c r="AL57" s="9">
        <f>(AE57+(AB57*2)+(AC57*3)+(AD57*4))/Y57</f>
        <v>0.4946236559139785</v>
      </c>
      <c r="AM57" s="10">
        <f>AK57+AL57</f>
        <v>0.8597030209933436</v>
      </c>
      <c r="AN57" s="7" t="str">
        <f>C57</f>
        <v>Freeman</v>
      </c>
      <c r="AO57" s="7" t="str">
        <f>B57</f>
        <v>Freddie</v>
      </c>
      <c r="AP57" s="7" t="str">
        <f>D57</f>
        <v>ATL</v>
      </c>
      <c r="AQ57">
        <v>94</v>
      </c>
      <c r="AR57">
        <v>362</v>
      </c>
      <c r="AS57">
        <v>59</v>
      </c>
      <c r="AT57">
        <v>114</v>
      </c>
      <c r="AU57">
        <v>25</v>
      </c>
      <c r="AV57">
        <v>3</v>
      </c>
      <c r="AW57">
        <v>16</v>
      </c>
      <c r="AX57" s="7">
        <f>AT57-AU57-AV57-AW57</f>
        <v>70</v>
      </c>
      <c r="AY57">
        <v>61</v>
      </c>
      <c r="AZ57">
        <v>53</v>
      </c>
      <c r="BA57">
        <v>79</v>
      </c>
      <c r="BB57">
        <v>6</v>
      </c>
      <c r="BC57" s="9">
        <f>AT57/AR57</f>
        <v>0.3149171270718232</v>
      </c>
      <c r="BD57" s="9">
        <f>(AT57+AZ57)/(AR57+AZ57)</f>
        <v>0.40240963855421685</v>
      </c>
      <c r="BE57" s="9">
        <f>(AX57+(AU57*2)+(AV57*3)+(AW57*4))/AR57</f>
        <v>0.5331491712707183</v>
      </c>
      <c r="BF57" s="10">
        <f>BD57+BE57</f>
        <v>0.9355588098249351</v>
      </c>
    </row>
    <row r="58" spans="1:58" ht="12.75">
      <c r="A58" t="s">
        <v>10</v>
      </c>
      <c r="B58" t="s">
        <v>159</v>
      </c>
      <c r="C58" t="s">
        <v>160</v>
      </c>
      <c r="D58" t="s">
        <v>40</v>
      </c>
      <c r="E58" s="7">
        <f>X58+AQ58</f>
        <v>157</v>
      </c>
      <c r="F58" s="7">
        <f>Y58+AR58</f>
        <v>517</v>
      </c>
      <c r="G58" s="7">
        <f>Z58+AS58</f>
        <v>86</v>
      </c>
      <c r="H58" s="7">
        <f>AA58+AT58</f>
        <v>105</v>
      </c>
      <c r="I58" s="7">
        <f>AB58+AU58</f>
        <v>20</v>
      </c>
      <c r="J58" s="7">
        <f>AC58+AV58</f>
        <v>2</v>
      </c>
      <c r="K58" s="2">
        <f>AD58+AW58</f>
        <v>42</v>
      </c>
      <c r="L58" s="7">
        <f>H58-I58-J58-K58</f>
        <v>41</v>
      </c>
      <c r="M58" s="7">
        <f>AF58+AY58</f>
        <v>90</v>
      </c>
      <c r="N58" s="7">
        <f>AG58+AZ58</f>
        <v>82</v>
      </c>
      <c r="O58" s="7">
        <f>AH58+BA58</f>
        <v>216</v>
      </c>
      <c r="P58" s="7">
        <f>AI58+BB58</f>
        <v>5</v>
      </c>
      <c r="Q58" s="8">
        <f>H58/F58</f>
        <v>0.20309477756286268</v>
      </c>
      <c r="R58" s="9">
        <f>(H58+N58)/(F58+N58)</f>
        <v>0.3121869782971619</v>
      </c>
      <c r="S58" s="9">
        <f>(L58+(I58*2)+(J58*3)+(K58*4))/F58</f>
        <v>0.4932301740812379</v>
      </c>
      <c r="T58" s="10">
        <f>R58+S58</f>
        <v>0.8054171523783998</v>
      </c>
      <c r="U58" s="7" t="str">
        <f>C58</f>
        <v>Gallo</v>
      </c>
      <c r="V58" s="7" t="str">
        <f>B58</f>
        <v>Joey</v>
      </c>
      <c r="W58" s="7" t="str">
        <f>D58</f>
        <v>TEX</v>
      </c>
      <c r="X58">
        <v>64</v>
      </c>
      <c r="Y58">
        <v>201</v>
      </c>
      <c r="Z58">
        <v>38</v>
      </c>
      <c r="AA58">
        <v>46</v>
      </c>
      <c r="AB58">
        <v>7</v>
      </c>
      <c r="AC58">
        <v>1</v>
      </c>
      <c r="AD58">
        <v>20</v>
      </c>
      <c r="AE58" s="7">
        <f>AA58-AB58-AC58-AD58</f>
        <v>18</v>
      </c>
      <c r="AF58">
        <v>39</v>
      </c>
      <c r="AG58">
        <v>36</v>
      </c>
      <c r="AH58">
        <v>84</v>
      </c>
      <c r="AI58">
        <v>2</v>
      </c>
      <c r="AJ58" s="9">
        <f>AA58/Y58</f>
        <v>0.22885572139303484</v>
      </c>
      <c r="AK58" s="9">
        <f>(AA58+AG58)/(Y58+AG58)</f>
        <v>0.3459915611814346</v>
      </c>
      <c r="AL58" s="9">
        <f>(AE58+(AB58*2)+(AC58*3)+(AD58*4))/Y58</f>
        <v>0.572139303482587</v>
      </c>
      <c r="AM58" s="10">
        <f>AK58+AL58</f>
        <v>0.9181308646640216</v>
      </c>
      <c r="AN58" s="7" t="str">
        <f>C58</f>
        <v>Gallo</v>
      </c>
      <c r="AO58" s="7" t="str">
        <f>B58</f>
        <v>Joey</v>
      </c>
      <c r="AP58" s="7" t="str">
        <f>D58</f>
        <v>TEX</v>
      </c>
      <c r="AQ58">
        <v>93</v>
      </c>
      <c r="AR58">
        <v>316</v>
      </c>
      <c r="AS58">
        <v>48</v>
      </c>
      <c r="AT58">
        <v>59</v>
      </c>
      <c r="AU58">
        <v>13</v>
      </c>
      <c r="AV58">
        <v>1</v>
      </c>
      <c r="AW58">
        <v>22</v>
      </c>
      <c r="AX58" s="7">
        <f>AT58-AU58-AV58-AW58</f>
        <v>23</v>
      </c>
      <c r="AY58">
        <v>51</v>
      </c>
      <c r="AZ58">
        <v>46</v>
      </c>
      <c r="BA58">
        <v>132</v>
      </c>
      <c r="BB58">
        <v>3</v>
      </c>
      <c r="BC58" s="9">
        <f>AT58/AR58</f>
        <v>0.18670886075949367</v>
      </c>
      <c r="BD58" s="9">
        <f>(AT58+AZ58)/(AR58+AZ58)</f>
        <v>0.2900552486187845</v>
      </c>
      <c r="BE58" s="9">
        <f>(AX58+(AU58*2)+(AV58*3)+(AW58*4))/AR58</f>
        <v>0.4430379746835443</v>
      </c>
      <c r="BF58" s="10">
        <f>BD58+BE58</f>
        <v>0.7330932233023288</v>
      </c>
    </row>
    <row r="59" spans="1:58" ht="12.75">
      <c r="A59" t="s">
        <v>36</v>
      </c>
      <c r="B59" t="s">
        <v>161</v>
      </c>
      <c r="C59" t="s">
        <v>162</v>
      </c>
      <c r="D59" t="s">
        <v>163</v>
      </c>
      <c r="E59" s="7">
        <f>X59+AQ59</f>
        <v>174</v>
      </c>
      <c r="F59" s="7">
        <f>Y59+AR59</f>
        <v>644</v>
      </c>
      <c r="G59" s="7">
        <f>Z59+AS59</f>
        <v>71</v>
      </c>
      <c r="H59" s="7">
        <f>AA59+AT59</f>
        <v>156</v>
      </c>
      <c r="I59" s="7">
        <f>AB59+AU59</f>
        <v>28</v>
      </c>
      <c r="J59" s="7">
        <f>AC59+AV59</f>
        <v>5</v>
      </c>
      <c r="K59" s="2">
        <f>AD59+AW59</f>
        <v>6</v>
      </c>
      <c r="L59" s="7">
        <f>H59-I59-J59-K59</f>
        <v>117</v>
      </c>
      <c r="M59" s="7">
        <f>AF59+AY59</f>
        <v>57</v>
      </c>
      <c r="N59" s="7">
        <f>AG59+AZ59</f>
        <v>53</v>
      </c>
      <c r="O59" s="7">
        <f>AH59+BA59</f>
        <v>139</v>
      </c>
      <c r="P59" s="7">
        <f>AI59+BB59</f>
        <v>12</v>
      </c>
      <c r="Q59" s="8">
        <f>H59/F59</f>
        <v>0.2422360248447205</v>
      </c>
      <c r="R59" s="9">
        <f>(H59+N59)/(F59+N59)</f>
        <v>0.2998565279770445</v>
      </c>
      <c r="S59" s="9">
        <f>(L59+(I59*2)+(J59*3)+(K59*4))/F59</f>
        <v>0.32919254658385094</v>
      </c>
      <c r="T59" s="10">
        <f>R59+S59</f>
        <v>0.6290490745608954</v>
      </c>
      <c r="U59" s="7" t="str">
        <f>C59</f>
        <v>Galvis</v>
      </c>
      <c r="V59" s="7" t="str">
        <f>B59</f>
        <v>Freddy</v>
      </c>
      <c r="W59" s="7" t="str">
        <f>D59</f>
        <v>PHI / SD</v>
      </c>
      <c r="X59">
        <v>75</v>
      </c>
      <c r="Y59">
        <v>289</v>
      </c>
      <c r="Z59">
        <v>40</v>
      </c>
      <c r="AA59">
        <v>75</v>
      </c>
      <c r="AB59">
        <v>12</v>
      </c>
      <c r="AC59">
        <v>2</v>
      </c>
      <c r="AD59">
        <v>2</v>
      </c>
      <c r="AE59" s="7">
        <f>AA59-AB59-AC59-AD59</f>
        <v>59</v>
      </c>
      <c r="AF59">
        <v>24</v>
      </c>
      <c r="AG59">
        <v>23</v>
      </c>
      <c r="AH59">
        <v>52</v>
      </c>
      <c r="AI59">
        <v>8</v>
      </c>
      <c r="AJ59" s="9">
        <f>AA59/Y59</f>
        <v>0.25951557093425603</v>
      </c>
      <c r="AK59" s="9">
        <f>(AA59+AG59)/(Y59+AG59)</f>
        <v>0.3141025641025641</v>
      </c>
      <c r="AL59" s="9">
        <f>(AE59+(AB59*2)+(AC59*3)+(AD59*4))/Y59</f>
        <v>0.3356401384083045</v>
      </c>
      <c r="AM59" s="10">
        <f>AK59+AL59</f>
        <v>0.6497427025108686</v>
      </c>
      <c r="AN59" s="7" t="str">
        <f>C59</f>
        <v>Galvis</v>
      </c>
      <c r="AO59" s="7" t="str">
        <f>B59</f>
        <v>Freddy</v>
      </c>
      <c r="AP59" s="7" t="str">
        <f>D59</f>
        <v>PHI / SD</v>
      </c>
      <c r="AQ59">
        <v>99</v>
      </c>
      <c r="AR59">
        <v>355</v>
      </c>
      <c r="AS59">
        <v>31</v>
      </c>
      <c r="AT59">
        <v>81</v>
      </c>
      <c r="AU59">
        <v>16</v>
      </c>
      <c r="AV59">
        <v>3</v>
      </c>
      <c r="AW59">
        <v>4</v>
      </c>
      <c r="AX59" s="7">
        <f>AT59-AU59-AV59-AW59</f>
        <v>58</v>
      </c>
      <c r="AY59">
        <v>33</v>
      </c>
      <c r="AZ59">
        <v>30</v>
      </c>
      <c r="BA59">
        <v>87</v>
      </c>
      <c r="BB59">
        <v>4</v>
      </c>
      <c r="BC59" s="9">
        <f>AT59/AR59</f>
        <v>0.22816901408450704</v>
      </c>
      <c r="BD59" s="9">
        <f>(AT59+AZ59)/(AR59+AZ59)</f>
        <v>0.2883116883116883</v>
      </c>
      <c r="BE59" s="9">
        <f>(AX59+(AU59*2)+(AV59*3)+(AW59*4))/AR59</f>
        <v>0.323943661971831</v>
      </c>
      <c r="BF59" s="10">
        <f>BD59+BE59</f>
        <v>0.6122553502835193</v>
      </c>
    </row>
    <row r="60" spans="1:58" ht="12.75">
      <c r="A60" t="s">
        <v>50</v>
      </c>
      <c r="B60" t="s">
        <v>164</v>
      </c>
      <c r="C60" t="s">
        <v>165</v>
      </c>
      <c r="D60" t="s">
        <v>21</v>
      </c>
      <c r="E60" s="7">
        <f>X60+AQ60</f>
        <v>93</v>
      </c>
      <c r="F60" s="7">
        <f>Y60+AR60</f>
        <v>360</v>
      </c>
      <c r="G60" s="7">
        <f>Z60+AS60</f>
        <v>56</v>
      </c>
      <c r="H60" s="7">
        <f>AA60+AT60</f>
        <v>118</v>
      </c>
      <c r="I60" s="7">
        <f>AB60+AU60</f>
        <v>16</v>
      </c>
      <c r="J60" s="7">
        <f>AC60+AV60</f>
        <v>4</v>
      </c>
      <c r="K60" s="2">
        <f>AD60+AW60</f>
        <v>16</v>
      </c>
      <c r="L60" s="7">
        <f>H60-I60-J60-K60</f>
        <v>82</v>
      </c>
      <c r="M60" s="7">
        <f>AF60+AY60</f>
        <v>46</v>
      </c>
      <c r="N60" s="7">
        <f>AG60+AZ60</f>
        <v>22</v>
      </c>
      <c r="O60" s="7">
        <f>AH60+BA60</f>
        <v>77</v>
      </c>
      <c r="P60" s="7">
        <f>AI60+BB60</f>
        <v>3</v>
      </c>
      <c r="Q60" s="8">
        <f>H60/F60</f>
        <v>0.3277777777777778</v>
      </c>
      <c r="R60" s="9">
        <f>(H60+N60)/(F60+N60)</f>
        <v>0.36649214659685864</v>
      </c>
      <c r="S60" s="9">
        <f>(L60+(I60*2)+(J60*3)+(K60*4))/F60</f>
        <v>0.5277777777777778</v>
      </c>
      <c r="T60" s="10">
        <f>R60+S60</f>
        <v>0.8942699243746364</v>
      </c>
      <c r="U60" s="7" t="str">
        <f>C60</f>
        <v>Garcia</v>
      </c>
      <c r="V60" s="7" t="str">
        <f>B60</f>
        <v>Avisail</v>
      </c>
      <c r="W60" s="7" t="str">
        <f>D60</f>
        <v>CWS</v>
      </c>
      <c r="X60">
        <v>58</v>
      </c>
      <c r="Y60">
        <v>218</v>
      </c>
      <c r="Z60">
        <v>35</v>
      </c>
      <c r="AA60">
        <v>78</v>
      </c>
      <c r="AB60">
        <v>10</v>
      </c>
      <c r="AC60">
        <v>2</v>
      </c>
      <c r="AD60">
        <v>7</v>
      </c>
      <c r="AE60" s="7">
        <f>AA60-AB60-AC60-AD60</f>
        <v>59</v>
      </c>
      <c r="AF60">
        <v>29</v>
      </c>
      <c r="AG60">
        <v>20</v>
      </c>
      <c r="AH60">
        <v>43</v>
      </c>
      <c r="AI60">
        <v>3</v>
      </c>
      <c r="AJ60" s="9">
        <f>AA60/Y60</f>
        <v>0.3577981651376147</v>
      </c>
      <c r="AK60" s="9">
        <f>(AA60+AG60)/(Y60+AG60)</f>
        <v>0.4117647058823529</v>
      </c>
      <c r="AL60" s="9">
        <f>(AE60+(AB60*2)+(AC60*3)+(AD60*4))/Y60</f>
        <v>0.518348623853211</v>
      </c>
      <c r="AM60" s="10">
        <f>AK60+AL60</f>
        <v>0.9301133297355639</v>
      </c>
      <c r="AN60" s="7" t="str">
        <f>C60</f>
        <v>Garcia</v>
      </c>
      <c r="AO60" s="7" t="str">
        <f>B60</f>
        <v>Avisail</v>
      </c>
      <c r="AP60" s="7" t="str">
        <f>D60</f>
        <v>CWS</v>
      </c>
      <c r="AQ60">
        <v>35</v>
      </c>
      <c r="AR60">
        <v>142</v>
      </c>
      <c r="AS60">
        <v>21</v>
      </c>
      <c r="AT60">
        <v>40</v>
      </c>
      <c r="AU60">
        <v>6</v>
      </c>
      <c r="AV60">
        <v>2</v>
      </c>
      <c r="AW60">
        <v>9</v>
      </c>
      <c r="AX60" s="7">
        <f>AT60-AU60-AV60-AW60</f>
        <v>23</v>
      </c>
      <c r="AY60">
        <v>17</v>
      </c>
      <c r="AZ60">
        <v>2</v>
      </c>
      <c r="BA60">
        <v>34</v>
      </c>
      <c r="BB60">
        <v>0</v>
      </c>
      <c r="BC60" s="9">
        <f>AT60/AR60</f>
        <v>0.28169014084507044</v>
      </c>
      <c r="BD60" s="9">
        <f>(AT60+AZ60)/(AR60+AZ60)</f>
        <v>0.2916666666666667</v>
      </c>
      <c r="BE60" s="9">
        <f>(AX60+(AU60*2)+(AV60*3)+(AW60*4))/AR60</f>
        <v>0.5422535211267606</v>
      </c>
      <c r="BF60" s="10">
        <f>BD60+BE60</f>
        <v>0.8339201877934272</v>
      </c>
    </row>
    <row r="61" spans="1:58" ht="12.75">
      <c r="A61" t="s">
        <v>63</v>
      </c>
      <c r="B61" t="s">
        <v>166</v>
      </c>
      <c r="C61" t="s">
        <v>167</v>
      </c>
      <c r="D61" t="s">
        <v>43</v>
      </c>
      <c r="E61" s="7">
        <f>X61+AQ61</f>
        <v>151</v>
      </c>
      <c r="F61" s="7">
        <f>Y61+AR61</f>
        <v>596</v>
      </c>
      <c r="G61" s="7">
        <f>Z61+AS61</f>
        <v>93</v>
      </c>
      <c r="H61" s="7">
        <f>AA61+AT61</f>
        <v>157</v>
      </c>
      <c r="I61" s="7">
        <f>AB61+AU61</f>
        <v>25</v>
      </c>
      <c r="J61" s="7">
        <f>AC61+AV61</f>
        <v>6</v>
      </c>
      <c r="K61" s="2">
        <f>AD61+AW61</f>
        <v>15</v>
      </c>
      <c r="L61" s="7">
        <f>H61-I61-J61-K61</f>
        <v>111</v>
      </c>
      <c r="M61" s="7">
        <f>AF61+AY61</f>
        <v>56</v>
      </c>
      <c r="N61" s="7">
        <f>AG61+AZ61</f>
        <v>71</v>
      </c>
      <c r="O61" s="7">
        <f>AH61+BA61</f>
        <v>105</v>
      </c>
      <c r="P61" s="7">
        <f>AI61+BB61</f>
        <v>20</v>
      </c>
      <c r="Q61" s="8">
        <f>H61/F61</f>
        <v>0.2634228187919463</v>
      </c>
      <c r="R61" s="9">
        <f>(H61+N61)/(F61+N61)</f>
        <v>0.34182908545727136</v>
      </c>
      <c r="S61" s="9">
        <f>(L61+(I61*2)+(J61*3)+(K61*4))/F61</f>
        <v>0.401006711409396</v>
      </c>
      <c r="T61" s="10">
        <f>R61+S61</f>
        <v>0.7428357968666673</v>
      </c>
      <c r="U61" s="7" t="str">
        <f>C61</f>
        <v>Gardner</v>
      </c>
      <c r="V61" s="7" t="str">
        <f>B61</f>
        <v>Brett</v>
      </c>
      <c r="W61" s="7" t="str">
        <f>D61</f>
        <v>NYY</v>
      </c>
      <c r="X61">
        <v>70</v>
      </c>
      <c r="Y61">
        <v>281</v>
      </c>
      <c r="Z61">
        <v>38</v>
      </c>
      <c r="AA61">
        <v>77</v>
      </c>
      <c r="AB61">
        <v>11</v>
      </c>
      <c r="AC61">
        <v>3</v>
      </c>
      <c r="AD61">
        <v>6</v>
      </c>
      <c r="AE61" s="7">
        <f>AA61-AB61-AC61-AD61</f>
        <v>57</v>
      </c>
      <c r="AF61">
        <v>23</v>
      </c>
      <c r="AG61">
        <v>28</v>
      </c>
      <c r="AH61">
        <v>50</v>
      </c>
      <c r="AI61">
        <v>11</v>
      </c>
      <c r="AJ61" s="9">
        <f>AA61/Y61</f>
        <v>0.27402135231316727</v>
      </c>
      <c r="AK61" s="9">
        <f>(AA61+AG61)/(Y61+AG61)</f>
        <v>0.33980582524271846</v>
      </c>
      <c r="AL61" s="9">
        <f>(AE61+(AB61*2)+(AC61*3)+(AD61*4))/Y61</f>
        <v>0.398576512455516</v>
      </c>
      <c r="AM61" s="10">
        <f>AK61+AL61</f>
        <v>0.7383823376982345</v>
      </c>
      <c r="AN61" s="7" t="str">
        <f>C61</f>
        <v>Gardner</v>
      </c>
      <c r="AO61" s="7" t="str">
        <f>B61</f>
        <v>Brett</v>
      </c>
      <c r="AP61" s="7" t="str">
        <f>D61</f>
        <v>NYY</v>
      </c>
      <c r="AQ61">
        <v>81</v>
      </c>
      <c r="AR61">
        <v>315</v>
      </c>
      <c r="AS61">
        <v>55</v>
      </c>
      <c r="AT61">
        <v>80</v>
      </c>
      <c r="AU61">
        <v>14</v>
      </c>
      <c r="AV61">
        <v>3</v>
      </c>
      <c r="AW61">
        <v>9</v>
      </c>
      <c r="AX61" s="7">
        <f>AT61-AU61-AV61-AW61</f>
        <v>54</v>
      </c>
      <c r="AY61">
        <v>33</v>
      </c>
      <c r="AZ61">
        <v>43</v>
      </c>
      <c r="BA61">
        <v>55</v>
      </c>
      <c r="BB61">
        <v>9</v>
      </c>
      <c r="BC61" s="9">
        <f>AT61/AR61</f>
        <v>0.25396825396825395</v>
      </c>
      <c r="BD61" s="9">
        <f>(AT61+AZ61)/(AR61+AZ61)</f>
        <v>0.3435754189944134</v>
      </c>
      <c r="BE61" s="9">
        <f>(AX61+(AU61*2)+(AV61*3)+(AW61*4))/AR61</f>
        <v>0.4031746031746032</v>
      </c>
      <c r="BF61" s="10">
        <f>BD61+BE61</f>
        <v>0.7467500221690166</v>
      </c>
    </row>
    <row r="62" spans="1:58" ht="12.75">
      <c r="A62" t="s">
        <v>168</v>
      </c>
      <c r="B62" t="s">
        <v>169</v>
      </c>
      <c r="C62" t="s">
        <v>170</v>
      </c>
      <c r="D62" t="s">
        <v>32</v>
      </c>
      <c r="E62" s="7">
        <f>X62+AQ62</f>
        <v>115</v>
      </c>
      <c r="F62" s="7">
        <f>Y62+AR62</f>
        <v>395</v>
      </c>
      <c r="G62" s="7">
        <f>Z62+AS62</f>
        <v>49</v>
      </c>
      <c r="H62" s="7">
        <f>AA62+AT62</f>
        <v>93</v>
      </c>
      <c r="I62" s="7">
        <f>AB62+AU62</f>
        <v>21</v>
      </c>
      <c r="J62" s="7">
        <f>AC62+AV62</f>
        <v>0</v>
      </c>
      <c r="K62" s="2">
        <f>AD62+AW62</f>
        <v>23</v>
      </c>
      <c r="L62" s="7">
        <f>H62-I62-J62-K62</f>
        <v>49</v>
      </c>
      <c r="M62" s="7">
        <f>AF62+AY62</f>
        <v>79</v>
      </c>
      <c r="N62" s="7">
        <f>AG62+AZ62</f>
        <v>26</v>
      </c>
      <c r="O62" s="7">
        <f>AH62+BA62</f>
        <v>93</v>
      </c>
      <c r="P62" s="7">
        <f>AI62+BB62</f>
        <v>1</v>
      </c>
      <c r="Q62" s="8">
        <f>H62/F62</f>
        <v>0.23544303797468355</v>
      </c>
      <c r="R62" s="9">
        <f>(H62+N62)/(F62+N62)</f>
        <v>0.2826603325415677</v>
      </c>
      <c r="S62" s="9">
        <f>(L62+(I62*2)+(J62*3)+(K62*4))/F62</f>
        <v>0.46329113924050636</v>
      </c>
      <c r="T62" s="10">
        <f>R62+S62</f>
        <v>0.7459514717820741</v>
      </c>
      <c r="U62" s="7" t="str">
        <f>C62</f>
        <v>Gattis</v>
      </c>
      <c r="V62" s="7" t="str">
        <f>B62</f>
        <v>Evan</v>
      </c>
      <c r="W62" s="7" t="str">
        <f>D62</f>
        <v>HOU</v>
      </c>
      <c r="X62">
        <v>29</v>
      </c>
      <c r="Y62">
        <v>106</v>
      </c>
      <c r="Z62">
        <v>11</v>
      </c>
      <c r="AA62">
        <v>24</v>
      </c>
      <c r="AB62">
        <v>6</v>
      </c>
      <c r="AC62">
        <v>0</v>
      </c>
      <c r="AD62">
        <v>4</v>
      </c>
      <c r="AE62" s="7">
        <f>AA62-AB62-AC62-AD62</f>
        <v>14</v>
      </c>
      <c r="AF62">
        <v>16</v>
      </c>
      <c r="AG62">
        <v>3</v>
      </c>
      <c r="AH62">
        <v>20</v>
      </c>
      <c r="AI62">
        <v>0</v>
      </c>
      <c r="AJ62" s="9">
        <f>AA62/Y62</f>
        <v>0.22641509433962265</v>
      </c>
      <c r="AK62" s="9">
        <f>(AA62+AG62)/(Y62+AG62)</f>
        <v>0.24770642201834864</v>
      </c>
      <c r="AL62" s="9">
        <f>(AE62+(AB62*2)+(AC62*3)+(AD62*4))/Y62</f>
        <v>0.39622641509433965</v>
      </c>
      <c r="AM62" s="10">
        <f>AK62+AL62</f>
        <v>0.6439328371126882</v>
      </c>
      <c r="AN62" s="7" t="str">
        <f>C62</f>
        <v>Gattis</v>
      </c>
      <c r="AO62" s="7" t="str">
        <f>B62</f>
        <v>Evan</v>
      </c>
      <c r="AP62" s="7" t="str">
        <f>D62</f>
        <v>HOU</v>
      </c>
      <c r="AQ62">
        <v>86</v>
      </c>
      <c r="AR62">
        <v>289</v>
      </c>
      <c r="AS62">
        <v>38</v>
      </c>
      <c r="AT62">
        <v>69</v>
      </c>
      <c r="AU62">
        <v>15</v>
      </c>
      <c r="AV62">
        <v>0</v>
      </c>
      <c r="AW62">
        <v>19</v>
      </c>
      <c r="AX62" s="7">
        <f>AT62-AU62-AV62-AW62</f>
        <v>35</v>
      </c>
      <c r="AY62">
        <v>63</v>
      </c>
      <c r="AZ62">
        <v>23</v>
      </c>
      <c r="BA62">
        <v>73</v>
      </c>
      <c r="BB62">
        <v>1</v>
      </c>
      <c r="BC62" s="9">
        <f>AT62/AR62</f>
        <v>0.23875432525951557</v>
      </c>
      <c r="BD62" s="9">
        <f>(AT62+AZ62)/(AR62+AZ62)</f>
        <v>0.2948717948717949</v>
      </c>
      <c r="BE62" s="9">
        <f>(AX62+(AU62*2)+(AV62*3)+(AW62*4))/AR62</f>
        <v>0.48788927335640137</v>
      </c>
      <c r="BF62" s="10">
        <f>BD62+BE62</f>
        <v>0.7827610682281962</v>
      </c>
    </row>
    <row r="63" spans="1:58" ht="12.75">
      <c r="A63" t="s">
        <v>7</v>
      </c>
      <c r="B63" t="s">
        <v>171</v>
      </c>
      <c r="C63" t="s">
        <v>172</v>
      </c>
      <c r="D63" t="s">
        <v>147</v>
      </c>
      <c r="E63" s="7">
        <f>X63+AQ63</f>
        <v>160</v>
      </c>
      <c r="F63" s="7">
        <f>Y63+AR63</f>
        <v>605</v>
      </c>
      <c r="G63" s="7">
        <f>Z63+AS63</f>
        <v>98</v>
      </c>
      <c r="H63" s="7">
        <f>AA63+AT63</f>
        <v>186</v>
      </c>
      <c r="I63" s="7">
        <f>AB63+AU63</f>
        <v>31</v>
      </c>
      <c r="J63" s="7">
        <f>AC63+AV63</f>
        <v>1</v>
      </c>
      <c r="K63" s="2">
        <f>AD63+AW63</f>
        <v>28</v>
      </c>
      <c r="L63" s="7">
        <f>H63-I63-J63-K63</f>
        <v>126</v>
      </c>
      <c r="M63" s="7">
        <f>AF63+AY63</f>
        <v>113</v>
      </c>
      <c r="N63" s="7">
        <f>AG63+AZ63</f>
        <v>42</v>
      </c>
      <c r="O63" s="7">
        <f>AH63+BA63</f>
        <v>138</v>
      </c>
      <c r="P63" s="7">
        <f>AI63+BB63</f>
        <v>3</v>
      </c>
      <c r="Q63" s="8">
        <f>H63/F63</f>
        <v>0.3074380165289256</v>
      </c>
      <c r="R63" s="9">
        <f>(H63+N63)/(F63+N63)</f>
        <v>0.35239567233384855</v>
      </c>
      <c r="S63" s="9">
        <f>(L63+(I63*2)+(J63*3)+(K63*4))/F63</f>
        <v>0.5008264462809917</v>
      </c>
      <c r="T63" s="10">
        <f>R63+S63</f>
        <v>0.8532221186148403</v>
      </c>
      <c r="U63" s="7" t="str">
        <f>C63</f>
        <v>Gennett</v>
      </c>
      <c r="V63" s="7" t="str">
        <f>B63</f>
        <v>Scooter</v>
      </c>
      <c r="W63" s="7" t="str">
        <f>D63</f>
        <v>CIN</v>
      </c>
      <c r="X63">
        <v>68</v>
      </c>
      <c r="Y63">
        <v>252</v>
      </c>
      <c r="Z63">
        <v>39</v>
      </c>
      <c r="AA63">
        <v>71</v>
      </c>
      <c r="AB63">
        <v>10</v>
      </c>
      <c r="AC63">
        <v>1</v>
      </c>
      <c r="AD63">
        <v>12</v>
      </c>
      <c r="AE63" s="7">
        <f>AA63-AB63-AC63-AD63</f>
        <v>48</v>
      </c>
      <c r="AF63">
        <v>50</v>
      </c>
      <c r="AG63">
        <v>16</v>
      </c>
      <c r="AH63">
        <v>64</v>
      </c>
      <c r="AI63">
        <v>1</v>
      </c>
      <c r="AJ63" s="9">
        <f>AA63/Y63</f>
        <v>0.28174603174603174</v>
      </c>
      <c r="AK63" s="9">
        <f>(AA63+AG63)/(Y63+AG63)</f>
        <v>0.3246268656716418</v>
      </c>
      <c r="AL63" s="9">
        <f>(AE63+(AB63*2)+(AC63*3)+(AD63*4))/Y63</f>
        <v>0.4722222222222222</v>
      </c>
      <c r="AM63" s="10">
        <f>AK63+AL63</f>
        <v>0.796849087893864</v>
      </c>
      <c r="AN63" s="7" t="str">
        <f>C63</f>
        <v>Gennett</v>
      </c>
      <c r="AO63" s="7" t="str">
        <f>B63</f>
        <v>Scooter</v>
      </c>
      <c r="AP63" s="7" t="str">
        <f>D63</f>
        <v>CIN</v>
      </c>
      <c r="AQ63">
        <v>92</v>
      </c>
      <c r="AR63">
        <v>353</v>
      </c>
      <c r="AS63">
        <v>59</v>
      </c>
      <c r="AT63">
        <v>115</v>
      </c>
      <c r="AU63">
        <v>21</v>
      </c>
      <c r="AV63">
        <v>0</v>
      </c>
      <c r="AW63">
        <v>16</v>
      </c>
      <c r="AX63" s="7">
        <f>AT63-AU63-AV63-AW63</f>
        <v>78</v>
      </c>
      <c r="AY63">
        <v>63</v>
      </c>
      <c r="AZ63">
        <v>26</v>
      </c>
      <c r="BA63">
        <v>74</v>
      </c>
      <c r="BB63">
        <v>2</v>
      </c>
      <c r="BC63" s="9">
        <f>AT63/AR63</f>
        <v>0.32577903682719545</v>
      </c>
      <c r="BD63" s="9">
        <f>(AT63+AZ63)/(AR63+AZ63)</f>
        <v>0.3720316622691293</v>
      </c>
      <c r="BE63" s="9">
        <f>(AX63+(AU63*2)+(AV63*3)+(AW63*4))/AR63</f>
        <v>0.5212464589235127</v>
      </c>
      <c r="BF63" s="10">
        <f>BD63+BE63</f>
        <v>0.893278121192642</v>
      </c>
    </row>
    <row r="64" spans="1:58" ht="12.75">
      <c r="A64" t="s">
        <v>10</v>
      </c>
      <c r="B64" t="s">
        <v>128</v>
      </c>
      <c r="C64" t="s">
        <v>173</v>
      </c>
      <c r="D64" t="s">
        <v>174</v>
      </c>
      <c r="E64" s="7">
        <f>X64+AQ64</f>
        <v>162</v>
      </c>
      <c r="F64" s="7">
        <f>Y64+AR64</f>
        <v>597</v>
      </c>
      <c r="G64" s="7">
        <f>Z64+AS64</f>
        <v>105</v>
      </c>
      <c r="H64" s="7">
        <f>AA64+AT64</f>
        <v>167</v>
      </c>
      <c r="I64" s="7">
        <f>AB64+AU64</f>
        <v>33</v>
      </c>
      <c r="J64" s="7">
        <f>AC64+AV64</f>
        <v>5</v>
      </c>
      <c r="K64" s="2">
        <f>AD64+AW64</f>
        <v>37</v>
      </c>
      <c r="L64" s="7">
        <f>H64-I64-J64-K64</f>
        <v>92</v>
      </c>
      <c r="M64" s="7">
        <f>AF64+AY64</f>
        <v>105</v>
      </c>
      <c r="N64" s="7">
        <f>AG64+AZ64</f>
        <v>93</v>
      </c>
      <c r="O64" s="7">
        <f>AH64+BA64</f>
        <v>180</v>
      </c>
      <c r="P64" s="7">
        <f>AI64+BB64</f>
        <v>8</v>
      </c>
      <c r="Q64" s="8">
        <f>H64/F64</f>
        <v>0.2797319932998325</v>
      </c>
      <c r="R64" s="9">
        <f>(H64+N64)/(F64+N64)</f>
        <v>0.37681159420289856</v>
      </c>
      <c r="S64" s="9">
        <f>(L64+(I64*2)+(J64*3)+(K64*4))/F64</f>
        <v>0.5376884422110553</v>
      </c>
      <c r="T64" s="10">
        <f>R64+S64</f>
        <v>0.9145000364139538</v>
      </c>
      <c r="U64" s="7" t="str">
        <f>C64</f>
        <v>Goldschmidt</v>
      </c>
      <c r="V64" s="7" t="str">
        <f>B64</f>
        <v>Paul</v>
      </c>
      <c r="W64" s="7" t="str">
        <f>D64</f>
        <v>ARZ</v>
      </c>
      <c r="X64">
        <v>67</v>
      </c>
      <c r="Y64">
        <v>241</v>
      </c>
      <c r="Z64">
        <v>44</v>
      </c>
      <c r="AA64">
        <v>67</v>
      </c>
      <c r="AB64">
        <v>14</v>
      </c>
      <c r="AC64">
        <v>1</v>
      </c>
      <c r="AD64">
        <v>16</v>
      </c>
      <c r="AE64" s="7">
        <f>AA64-AB64-AC64-AD64</f>
        <v>36</v>
      </c>
      <c r="AF64">
        <v>53</v>
      </c>
      <c r="AG64">
        <v>37</v>
      </c>
      <c r="AH64">
        <v>70</v>
      </c>
      <c r="AI64">
        <v>5</v>
      </c>
      <c r="AJ64" s="9">
        <f>AA64/Y64</f>
        <v>0.27800829875518673</v>
      </c>
      <c r="AK64" s="9">
        <f>(AA64+AG64)/(Y64+AG64)</f>
        <v>0.37410071942446044</v>
      </c>
      <c r="AL64" s="9">
        <f>(AE64+(AB64*2)+(AC64*3)+(AD64*4))/Y64</f>
        <v>0.5435684647302904</v>
      </c>
      <c r="AM64" s="10">
        <f>AK64+AL64</f>
        <v>0.9176691841547508</v>
      </c>
      <c r="AN64" s="7" t="str">
        <f>C64</f>
        <v>Goldschmidt</v>
      </c>
      <c r="AO64" s="7" t="str">
        <f>B64</f>
        <v>Paul</v>
      </c>
      <c r="AP64" s="7" t="str">
        <f>D64</f>
        <v>ARZ</v>
      </c>
      <c r="AQ64">
        <v>95</v>
      </c>
      <c r="AR64">
        <v>356</v>
      </c>
      <c r="AS64">
        <v>61</v>
      </c>
      <c r="AT64">
        <v>100</v>
      </c>
      <c r="AU64">
        <v>19</v>
      </c>
      <c r="AV64">
        <v>4</v>
      </c>
      <c r="AW64">
        <v>21</v>
      </c>
      <c r="AX64" s="7">
        <f>AT64-AU64-AV64-AW64</f>
        <v>56</v>
      </c>
      <c r="AY64">
        <v>52</v>
      </c>
      <c r="AZ64">
        <v>56</v>
      </c>
      <c r="BA64">
        <v>110</v>
      </c>
      <c r="BB64">
        <v>3</v>
      </c>
      <c r="BC64" s="9">
        <f>AT64/AR64</f>
        <v>0.2808988764044944</v>
      </c>
      <c r="BD64" s="9">
        <f>(AT64+AZ64)/(AR64+AZ64)</f>
        <v>0.3786407766990291</v>
      </c>
      <c r="BE64" s="9">
        <f>(AX64+(AU64*2)+(AV64*3)+(AW64*4))/AR64</f>
        <v>0.5337078651685393</v>
      </c>
      <c r="BF64" s="10">
        <f>BD64+BE64</f>
        <v>0.9123486418675684</v>
      </c>
    </row>
    <row r="65" spans="1:58" ht="12.75">
      <c r="A65" t="s">
        <v>50</v>
      </c>
      <c r="B65" t="s">
        <v>175</v>
      </c>
      <c r="C65" t="s">
        <v>176</v>
      </c>
      <c r="D65" t="s">
        <v>46</v>
      </c>
      <c r="E65" s="7">
        <f>X65+AQ65</f>
        <v>138</v>
      </c>
      <c r="F65" s="7">
        <f>Y65+AR65</f>
        <v>464</v>
      </c>
      <c r="G65" s="7">
        <f>Z65+AS65</f>
        <v>79</v>
      </c>
      <c r="H65" s="7">
        <f>AA65+AT65</f>
        <v>137</v>
      </c>
      <c r="I65" s="7">
        <f>AB65+AU65</f>
        <v>35</v>
      </c>
      <c r="J65" s="7">
        <f>AC65+AV65</f>
        <v>2</v>
      </c>
      <c r="K65" s="2">
        <f>AD65+AW65</f>
        <v>19</v>
      </c>
      <c r="L65" s="7">
        <f>H65-I65-J65-K65</f>
        <v>81</v>
      </c>
      <c r="M65" s="7">
        <f>AF65+AY65</f>
        <v>76</v>
      </c>
      <c r="N65" s="7">
        <f>AG65+AZ65</f>
        <v>46</v>
      </c>
      <c r="O65" s="7">
        <f>AH65+BA65</f>
        <v>118</v>
      </c>
      <c r="P65" s="7">
        <f>AI65+BB65</f>
        <v>6</v>
      </c>
      <c r="Q65" s="8">
        <f>H65/F65</f>
        <v>0.2952586206896552</v>
      </c>
      <c r="R65" s="9">
        <f>(H65+N65)/(F65+N65)</f>
        <v>0.3588235294117647</v>
      </c>
      <c r="S65" s="9">
        <f>(L65+(I65*2)+(J65*3)+(K65*4))/F65</f>
        <v>0.5021551724137931</v>
      </c>
      <c r="T65" s="10">
        <f>R65+S65</f>
        <v>0.8609787018255579</v>
      </c>
      <c r="U65" s="7" t="str">
        <f>C65</f>
        <v>Gonzalez</v>
      </c>
      <c r="V65" s="7" t="str">
        <f>B65</f>
        <v>Carlos</v>
      </c>
      <c r="W65" s="7" t="str">
        <f>D65</f>
        <v>COL</v>
      </c>
      <c r="X65">
        <v>62</v>
      </c>
      <c r="Y65">
        <v>207</v>
      </c>
      <c r="Z65">
        <v>35</v>
      </c>
      <c r="AA65">
        <v>65</v>
      </c>
      <c r="AB65">
        <v>21</v>
      </c>
      <c r="AC65">
        <v>0</v>
      </c>
      <c r="AD65">
        <v>8</v>
      </c>
      <c r="AE65" s="7">
        <f>AA65-AB65-AC65-AD65</f>
        <v>36</v>
      </c>
      <c r="AF65">
        <v>35</v>
      </c>
      <c r="AG65">
        <v>26</v>
      </c>
      <c r="AH65">
        <v>55</v>
      </c>
      <c r="AI65">
        <v>2</v>
      </c>
      <c r="AJ65" s="9">
        <f>AA65/Y65</f>
        <v>0.3140096618357488</v>
      </c>
      <c r="AK65" s="9">
        <f>(AA65+AG65)/(Y65+AG65)</f>
        <v>0.3905579399141631</v>
      </c>
      <c r="AL65" s="9">
        <f>(AE65+(AB65*2)+(AC65*3)+(AD65*4))/Y65</f>
        <v>0.5314009661835749</v>
      </c>
      <c r="AM65" s="10">
        <f>AK65+AL65</f>
        <v>0.921958906097738</v>
      </c>
      <c r="AN65" s="7" t="str">
        <f>C65</f>
        <v>Gonzalez</v>
      </c>
      <c r="AO65" s="7" t="str">
        <f>B65</f>
        <v>Carlos</v>
      </c>
      <c r="AP65" s="7" t="str">
        <f>D65</f>
        <v>COL</v>
      </c>
      <c r="AQ65">
        <v>76</v>
      </c>
      <c r="AR65">
        <v>257</v>
      </c>
      <c r="AS65">
        <v>44</v>
      </c>
      <c r="AT65">
        <v>72</v>
      </c>
      <c r="AU65">
        <v>14</v>
      </c>
      <c r="AV65">
        <v>2</v>
      </c>
      <c r="AW65">
        <v>11</v>
      </c>
      <c r="AX65" s="7">
        <f>AT65-AU65-AV65-AW65</f>
        <v>45</v>
      </c>
      <c r="AY65">
        <v>41</v>
      </c>
      <c r="AZ65">
        <v>20</v>
      </c>
      <c r="BA65">
        <v>63</v>
      </c>
      <c r="BB65">
        <v>4</v>
      </c>
      <c r="BC65" s="9">
        <f>AT65/AR65</f>
        <v>0.2801556420233463</v>
      </c>
      <c r="BD65" s="9">
        <f>(AT65+AZ65)/(AR65+AZ65)</f>
        <v>0.33212996389891697</v>
      </c>
      <c r="BE65" s="9">
        <f>(AX65+(AU65*2)+(AV65*3)+(AW65*4))/AR65</f>
        <v>0.4785992217898833</v>
      </c>
      <c r="BF65" s="10">
        <f>BD65+BE65</f>
        <v>0.8107291856888003</v>
      </c>
    </row>
    <row r="66" spans="1:58" ht="12.75">
      <c r="A66" t="s">
        <v>177</v>
      </c>
      <c r="B66" t="s">
        <v>178</v>
      </c>
      <c r="C66" t="s">
        <v>176</v>
      </c>
      <c r="D66" t="s">
        <v>32</v>
      </c>
      <c r="E66" s="7">
        <f>X66+AQ66</f>
        <v>152</v>
      </c>
      <c r="F66" s="7">
        <f>Y66+AR66</f>
        <v>527</v>
      </c>
      <c r="G66" s="7">
        <f>Z66+AS66</f>
        <v>57</v>
      </c>
      <c r="H66" s="7">
        <f>AA66+AT66</f>
        <v>137</v>
      </c>
      <c r="I66" s="7">
        <f>AB66+AU66</f>
        <v>35</v>
      </c>
      <c r="J66" s="7">
        <f>AC66+AV66</f>
        <v>3</v>
      </c>
      <c r="K66" s="2">
        <f>AD66+AW66</f>
        <v>13</v>
      </c>
      <c r="L66" s="7">
        <f>H66-I66-J66-K66</f>
        <v>86</v>
      </c>
      <c r="M66" s="7">
        <f>AF66+AY66</f>
        <v>74</v>
      </c>
      <c r="N66" s="7">
        <f>AG66+AZ66</f>
        <v>54</v>
      </c>
      <c r="O66" s="7">
        <f>AH66+BA66</f>
        <v>127</v>
      </c>
      <c r="P66" s="7">
        <f>AI66+BB66</f>
        <v>6</v>
      </c>
      <c r="Q66" s="8">
        <f>H66/F66</f>
        <v>0.25996204933586337</v>
      </c>
      <c r="R66" s="9">
        <f>(H66+N66)/(F66+N66)</f>
        <v>0.3287435456110155</v>
      </c>
      <c r="S66" s="9">
        <f>(L66+(I66*2)+(J66*3)+(K66*4))/F66</f>
        <v>0.4117647058823529</v>
      </c>
      <c r="T66" s="10">
        <f>R66+S66</f>
        <v>0.7405082514933684</v>
      </c>
      <c r="U66" s="7" t="str">
        <f>C66</f>
        <v>Gonzalez</v>
      </c>
      <c r="V66" s="7" t="str">
        <f>B66</f>
        <v>Marwin</v>
      </c>
      <c r="W66" s="7" t="str">
        <f>D66</f>
        <v>HOU</v>
      </c>
      <c r="X66">
        <v>63</v>
      </c>
      <c r="Y66">
        <v>231</v>
      </c>
      <c r="Z66">
        <v>28</v>
      </c>
      <c r="AA66">
        <v>69</v>
      </c>
      <c r="AB66">
        <v>22</v>
      </c>
      <c r="AC66">
        <v>0</v>
      </c>
      <c r="AD66">
        <v>7</v>
      </c>
      <c r="AE66" s="7">
        <f>AA66-AB66-AC66-AD66</f>
        <v>40</v>
      </c>
      <c r="AF66">
        <v>37</v>
      </c>
      <c r="AG66">
        <v>22</v>
      </c>
      <c r="AH66">
        <v>47</v>
      </c>
      <c r="AI66">
        <v>4</v>
      </c>
      <c r="AJ66" s="9">
        <f>AA66/Y66</f>
        <v>0.2987012987012987</v>
      </c>
      <c r="AK66" s="9">
        <f>(AA66+AG66)/(Y66+AG66)</f>
        <v>0.35968379446640314</v>
      </c>
      <c r="AL66" s="9">
        <f>(AE66+(AB66*2)+(AC66*3)+(AD66*4))/Y66</f>
        <v>0.48484848484848486</v>
      </c>
      <c r="AM66" s="10">
        <f>AK66+AL66</f>
        <v>0.844532279314888</v>
      </c>
      <c r="AN66" s="7" t="str">
        <f>C66</f>
        <v>Gonzalez</v>
      </c>
      <c r="AO66" s="7" t="str">
        <f>B66</f>
        <v>Marwin</v>
      </c>
      <c r="AP66" s="7" t="str">
        <f>D66</f>
        <v>HOU</v>
      </c>
      <c r="AQ66">
        <v>89</v>
      </c>
      <c r="AR66">
        <v>296</v>
      </c>
      <c r="AS66">
        <v>29</v>
      </c>
      <c r="AT66">
        <v>68</v>
      </c>
      <c r="AU66">
        <v>13</v>
      </c>
      <c r="AV66">
        <v>3</v>
      </c>
      <c r="AW66">
        <v>6</v>
      </c>
      <c r="AX66" s="7">
        <f>AT66-AU66-AV66-AW66</f>
        <v>46</v>
      </c>
      <c r="AY66">
        <v>37</v>
      </c>
      <c r="AZ66">
        <v>32</v>
      </c>
      <c r="BA66">
        <v>80</v>
      </c>
      <c r="BB66">
        <v>2</v>
      </c>
      <c r="BC66" s="9">
        <f>AT66/AR66</f>
        <v>0.22972972972972974</v>
      </c>
      <c r="BD66" s="9">
        <f>(AT66+AZ66)/(AR66+AZ66)</f>
        <v>0.3048780487804878</v>
      </c>
      <c r="BE66" s="9">
        <f>(AX66+(AU66*2)+(AV66*3)+(AW66*4))/AR66</f>
        <v>0.3547297297297297</v>
      </c>
      <c r="BF66" s="10">
        <f>BD66+BE66</f>
        <v>0.6596077785102175</v>
      </c>
    </row>
    <row r="67" spans="1:58" ht="12.75">
      <c r="A67" t="s">
        <v>7</v>
      </c>
      <c r="B67" t="s">
        <v>179</v>
      </c>
      <c r="C67" t="s">
        <v>180</v>
      </c>
      <c r="D67" t="s">
        <v>181</v>
      </c>
      <c r="E67" s="7">
        <f>X67+AQ67</f>
        <v>160</v>
      </c>
      <c r="F67" s="7">
        <f>Y67+AR67</f>
        <v>668</v>
      </c>
      <c r="G67" s="7">
        <f>Z67+AS67</f>
        <v>105</v>
      </c>
      <c r="H67" s="7">
        <f>AA67+AT67</f>
        <v>201</v>
      </c>
      <c r="I67" s="7">
        <f>AB67+AU67</f>
        <v>20</v>
      </c>
      <c r="J67" s="7">
        <f>AC67+AV67</f>
        <v>8</v>
      </c>
      <c r="K67" s="2">
        <f>AD67+AW67</f>
        <v>3</v>
      </c>
      <c r="L67" s="7">
        <f>H67-I67-J67-K67</f>
        <v>170</v>
      </c>
      <c r="M67" s="7">
        <f>AF67+AY67</f>
        <v>37</v>
      </c>
      <c r="N67" s="7">
        <f>AG67+AZ67</f>
        <v>15</v>
      </c>
      <c r="O67" s="7">
        <f>AH67+BA67</f>
        <v>97</v>
      </c>
      <c r="P67" s="7">
        <f>AI67+BB67</f>
        <v>50</v>
      </c>
      <c r="Q67" s="8">
        <f>H67/F67</f>
        <v>0.3008982035928144</v>
      </c>
      <c r="R67" s="9">
        <f>(H67+N67)/(F67+N67)</f>
        <v>0.3162518301610542</v>
      </c>
      <c r="S67" s="9">
        <f>(L67+(I67*2)+(J67*3)+(K67*4))/F67</f>
        <v>0.36826347305389223</v>
      </c>
      <c r="T67" s="10">
        <f>R67+S67</f>
        <v>0.6845153032149465</v>
      </c>
      <c r="U67" s="7" t="str">
        <f>C67</f>
        <v>Gordon</v>
      </c>
      <c r="V67" s="7" t="str">
        <f>B67</f>
        <v>Dee</v>
      </c>
      <c r="W67" s="7" t="str">
        <f>D67</f>
        <v>MIA / SEA</v>
      </c>
      <c r="X67">
        <v>73</v>
      </c>
      <c r="Y67">
        <v>307</v>
      </c>
      <c r="Z67">
        <v>61</v>
      </c>
      <c r="AA67">
        <v>99</v>
      </c>
      <c r="AB67">
        <v>6</v>
      </c>
      <c r="AC67">
        <v>5</v>
      </c>
      <c r="AD67">
        <v>2</v>
      </c>
      <c r="AE67" s="7">
        <f>AA67-AB67-AC67-AD67</f>
        <v>86</v>
      </c>
      <c r="AF67">
        <v>15</v>
      </c>
      <c r="AG67">
        <v>9</v>
      </c>
      <c r="AH67">
        <v>44</v>
      </c>
      <c r="AI67">
        <v>28</v>
      </c>
      <c r="AJ67" s="9">
        <f>AA67/Y67</f>
        <v>0.32247557003257327</v>
      </c>
      <c r="AK67" s="9">
        <f>(AA67+AG67)/(Y67+AG67)</f>
        <v>0.34177215189873417</v>
      </c>
      <c r="AL67" s="9">
        <f>(AE67+(AB67*2)+(AC67*3)+(AD67*4))/Y67</f>
        <v>0.3941368078175896</v>
      </c>
      <c r="AM67" s="10">
        <f>AK67+AL67</f>
        <v>0.7359089597163238</v>
      </c>
      <c r="AN67" s="7" t="str">
        <f>C67</f>
        <v>Gordon</v>
      </c>
      <c r="AO67" s="7" t="str">
        <f>B67</f>
        <v>Dee</v>
      </c>
      <c r="AP67" s="7" t="str">
        <f>D67</f>
        <v>MIA / SEA</v>
      </c>
      <c r="AQ67">
        <v>87</v>
      </c>
      <c r="AR67">
        <v>361</v>
      </c>
      <c r="AS67">
        <v>44</v>
      </c>
      <c r="AT67">
        <v>102</v>
      </c>
      <c r="AU67">
        <v>14</v>
      </c>
      <c r="AV67">
        <v>3</v>
      </c>
      <c r="AW67">
        <v>1</v>
      </c>
      <c r="AX67" s="7">
        <f>AT67-AU67-AV67-AW67</f>
        <v>84</v>
      </c>
      <c r="AY67">
        <v>22</v>
      </c>
      <c r="AZ67">
        <v>6</v>
      </c>
      <c r="BA67">
        <v>53</v>
      </c>
      <c r="BB67">
        <v>22</v>
      </c>
      <c r="BC67" s="9">
        <f>AT67/AR67</f>
        <v>0.28254847645429365</v>
      </c>
      <c r="BD67" s="9">
        <f>(AT67+AZ67)/(AR67+AZ67)</f>
        <v>0.29427792915531337</v>
      </c>
      <c r="BE67" s="9">
        <f>(AX67+(AU67*2)+(AV67*3)+(AW67*4))/AR67</f>
        <v>0.3462603878116344</v>
      </c>
      <c r="BF67" s="10">
        <f>BD67+BE67</f>
        <v>0.6405383169669477</v>
      </c>
    </row>
    <row r="68" spans="1:58" ht="12.75">
      <c r="A68" t="s">
        <v>63</v>
      </c>
      <c r="B68" t="s">
        <v>182</v>
      </c>
      <c r="C68" t="s">
        <v>183</v>
      </c>
      <c r="D68" t="s">
        <v>184</v>
      </c>
      <c r="E68" s="7">
        <f>X68+AQ68</f>
        <v>143</v>
      </c>
      <c r="F68" s="7">
        <f>Y68+AR68</f>
        <v>409</v>
      </c>
      <c r="G68" s="7">
        <f>Z68+AS68</f>
        <v>64</v>
      </c>
      <c r="H68" s="7">
        <f>AA68+AT68</f>
        <v>86</v>
      </c>
      <c r="I68" s="7">
        <f>AB68+AU68</f>
        <v>20</v>
      </c>
      <c r="J68" s="7">
        <f>AC68+AV68</f>
        <v>1</v>
      </c>
      <c r="K68" s="2">
        <f>AD68+AW68</f>
        <v>22</v>
      </c>
      <c r="L68" s="7">
        <f>H68-I68-J68-K68</f>
        <v>43</v>
      </c>
      <c r="M68" s="7">
        <f>AF68+AY68</f>
        <v>55</v>
      </c>
      <c r="N68" s="7">
        <f>AG68+AZ68</f>
        <v>67</v>
      </c>
      <c r="O68" s="7">
        <f>AH68+BA68</f>
        <v>133</v>
      </c>
      <c r="P68" s="7">
        <f>AI68+BB68</f>
        <v>4</v>
      </c>
      <c r="Q68" s="8">
        <f>H68/F68</f>
        <v>0.21026894865525672</v>
      </c>
      <c r="R68" s="9">
        <f>(H68+N68)/(F68+N68)</f>
        <v>0.32142857142857145</v>
      </c>
      <c r="S68" s="9">
        <f>(L68+(I68*2)+(J68*3)+(K68*4))/F68</f>
        <v>0.4254278728606357</v>
      </c>
      <c r="T68" s="10">
        <f>R68+S68</f>
        <v>0.7468564442892072</v>
      </c>
      <c r="U68" s="7" t="str">
        <f>C68</f>
        <v>Granderson</v>
      </c>
      <c r="V68" s="7" t="str">
        <f>B68</f>
        <v>Curtis</v>
      </c>
      <c r="W68" s="7" t="str">
        <f>D68</f>
        <v>NYM / LAD / TOR</v>
      </c>
      <c r="X68">
        <v>65</v>
      </c>
      <c r="Y68">
        <v>186</v>
      </c>
      <c r="Z68">
        <v>32</v>
      </c>
      <c r="AA68">
        <v>34</v>
      </c>
      <c r="AB68">
        <v>6</v>
      </c>
      <c r="AC68">
        <v>0</v>
      </c>
      <c r="AD68">
        <v>13</v>
      </c>
      <c r="AE68" s="7">
        <f>AA68-AB68-AC68-AD68</f>
        <v>15</v>
      </c>
      <c r="AF68">
        <v>27</v>
      </c>
      <c r="AG68">
        <v>33</v>
      </c>
      <c r="AH68">
        <v>55</v>
      </c>
      <c r="AI68">
        <v>3</v>
      </c>
      <c r="AJ68" s="9">
        <f>AA68/Y68</f>
        <v>0.1827956989247312</v>
      </c>
      <c r="AK68" s="9">
        <f>(AA68+AG68)/(Y68+AG68)</f>
        <v>0.3059360730593607</v>
      </c>
      <c r="AL68" s="9">
        <f>(AE68+(AB68*2)+(AC68*3)+(AD68*4))/Y68</f>
        <v>0.42473118279569894</v>
      </c>
      <c r="AM68" s="10">
        <f>AK68+AL68</f>
        <v>0.7306672558550596</v>
      </c>
      <c r="AN68" s="7" t="str">
        <f>C68</f>
        <v>Granderson</v>
      </c>
      <c r="AO68" s="7" t="str">
        <f>B68</f>
        <v>Curtis</v>
      </c>
      <c r="AP68" s="7" t="str">
        <f>D68</f>
        <v>NYM / LAD / TOR</v>
      </c>
      <c r="AQ68">
        <v>78</v>
      </c>
      <c r="AR68">
        <v>223</v>
      </c>
      <c r="AS68">
        <v>32</v>
      </c>
      <c r="AT68">
        <v>52</v>
      </c>
      <c r="AU68">
        <v>14</v>
      </c>
      <c r="AV68">
        <v>1</v>
      </c>
      <c r="AW68">
        <v>9</v>
      </c>
      <c r="AX68" s="7">
        <f>AT68-AU68-AV68-AW68</f>
        <v>28</v>
      </c>
      <c r="AY68">
        <v>28</v>
      </c>
      <c r="AZ68">
        <v>34</v>
      </c>
      <c r="BA68">
        <v>78</v>
      </c>
      <c r="BB68">
        <v>1</v>
      </c>
      <c r="BC68" s="9">
        <f>AT68/AR68</f>
        <v>0.23318385650224216</v>
      </c>
      <c r="BD68" s="9">
        <f>(AT68+AZ68)/(AR68+AZ68)</f>
        <v>0.3346303501945525</v>
      </c>
      <c r="BE68" s="9">
        <f>(AX68+(AU68*2)+(AV68*3)+(AW68*4))/AR68</f>
        <v>0.4260089686098655</v>
      </c>
      <c r="BF68" s="10">
        <f>BD68+BE68</f>
        <v>0.760639318804418</v>
      </c>
    </row>
    <row r="69" spans="1:58" ht="12.75">
      <c r="A69" t="s">
        <v>36</v>
      </c>
      <c r="B69" t="s">
        <v>185</v>
      </c>
      <c r="C69" t="s">
        <v>186</v>
      </c>
      <c r="D69" t="s">
        <v>43</v>
      </c>
      <c r="E69" s="7">
        <f>X69+AQ69</f>
        <v>163</v>
      </c>
      <c r="F69" s="7">
        <f>Y69+AR69</f>
        <v>629</v>
      </c>
      <c r="G69" s="7">
        <f>Z69+AS69</f>
        <v>98</v>
      </c>
      <c r="H69" s="7">
        <f>AA69+AT69</f>
        <v>171</v>
      </c>
      <c r="I69" s="7">
        <f>AB69+AU69</f>
        <v>33</v>
      </c>
      <c r="J69" s="7">
        <f>AC69+AV69</f>
        <v>2</v>
      </c>
      <c r="K69" s="2">
        <f>AD69+AW69</f>
        <v>32</v>
      </c>
      <c r="L69" s="7">
        <f>H69-I69-J69-K69</f>
        <v>104</v>
      </c>
      <c r="M69" s="7">
        <f>AF69+AY69</f>
        <v>101</v>
      </c>
      <c r="N69" s="7">
        <f>AG69+AZ69</f>
        <v>49</v>
      </c>
      <c r="O69" s="7">
        <f>AH69+BA69</f>
        <v>81</v>
      </c>
      <c r="P69" s="7">
        <f>AI69+BB69</f>
        <v>11</v>
      </c>
      <c r="Q69" s="8">
        <f>H69/F69</f>
        <v>0.2718600953895072</v>
      </c>
      <c r="R69" s="9">
        <f>(H69+N69)/(F69+N69)</f>
        <v>0.32448377581120946</v>
      </c>
      <c r="S69" s="9">
        <f>(L69+(I69*2)+(J69*3)+(K69*4))/F69</f>
        <v>0.48330683624801274</v>
      </c>
      <c r="T69" s="10">
        <f>R69+S69</f>
        <v>0.8077906120592222</v>
      </c>
      <c r="U69" s="7" t="str">
        <f>C69</f>
        <v>Gregorius</v>
      </c>
      <c r="V69" s="7" t="str">
        <f>B69</f>
        <v>Didi</v>
      </c>
      <c r="W69" s="7" t="str">
        <f>D69</f>
        <v>NYY</v>
      </c>
      <c r="X69">
        <v>73</v>
      </c>
      <c r="Y69">
        <v>283</v>
      </c>
      <c r="Z69">
        <v>40</v>
      </c>
      <c r="AA69">
        <v>80</v>
      </c>
      <c r="AB69">
        <v>15</v>
      </c>
      <c r="AC69">
        <v>0</v>
      </c>
      <c r="AD69">
        <v>15</v>
      </c>
      <c r="AE69" s="7">
        <f>AA69-AB69-AC69-AD69</f>
        <v>50</v>
      </c>
      <c r="AF69">
        <v>49</v>
      </c>
      <c r="AG69">
        <v>15</v>
      </c>
      <c r="AH69">
        <v>31</v>
      </c>
      <c r="AI69">
        <v>1</v>
      </c>
      <c r="AJ69" s="9">
        <f>AA69/Y69</f>
        <v>0.2826855123674912</v>
      </c>
      <c r="AK69" s="9">
        <f>(AA69+AG69)/(Y69+AG69)</f>
        <v>0.3187919463087248</v>
      </c>
      <c r="AL69" s="9">
        <f>(AE69+(AB69*2)+(AC69*3)+(AD69*4))/Y69</f>
        <v>0.49469964664310956</v>
      </c>
      <c r="AM69" s="10">
        <f>AK69+AL69</f>
        <v>0.8134915929518344</v>
      </c>
      <c r="AN69" s="7" t="str">
        <f>C69</f>
        <v>Gregorius</v>
      </c>
      <c r="AO69" s="7" t="str">
        <f>B69</f>
        <v>Didi</v>
      </c>
      <c r="AP69" s="7" t="str">
        <f>D69</f>
        <v>NYY</v>
      </c>
      <c r="AQ69">
        <v>90</v>
      </c>
      <c r="AR69">
        <v>346</v>
      </c>
      <c r="AS69">
        <v>58</v>
      </c>
      <c r="AT69">
        <v>91</v>
      </c>
      <c r="AU69">
        <v>18</v>
      </c>
      <c r="AV69">
        <v>2</v>
      </c>
      <c r="AW69">
        <v>17</v>
      </c>
      <c r="AX69" s="7">
        <f>AT69-AU69-AV69-AW69</f>
        <v>54</v>
      </c>
      <c r="AY69">
        <v>52</v>
      </c>
      <c r="AZ69">
        <v>34</v>
      </c>
      <c r="BA69">
        <v>50</v>
      </c>
      <c r="BB69">
        <v>10</v>
      </c>
      <c r="BC69" s="9">
        <f>AT69/AR69</f>
        <v>0.2630057803468208</v>
      </c>
      <c r="BD69" s="9">
        <f>(AT69+AZ69)/(AR69+AZ69)</f>
        <v>0.32894736842105265</v>
      </c>
      <c r="BE69" s="9">
        <f>(AX69+(AU69*2)+(AV69*3)+(AW69*4))/AR69</f>
        <v>0.47398843930635837</v>
      </c>
      <c r="BF69" s="10">
        <f>BD69+BE69</f>
        <v>0.802935807727411</v>
      </c>
    </row>
    <row r="70" spans="1:58" ht="12.75">
      <c r="A70" t="s">
        <v>63</v>
      </c>
      <c r="B70" t="s">
        <v>187</v>
      </c>
      <c r="C70" t="s">
        <v>188</v>
      </c>
      <c r="D70" t="s">
        <v>189</v>
      </c>
      <c r="E70" s="7">
        <f>X70+AQ70</f>
        <v>124</v>
      </c>
      <c r="F70" s="7">
        <f>Y70+AR70</f>
        <v>388</v>
      </c>
      <c r="G70" s="7">
        <f>Z70+AS70</f>
        <v>53</v>
      </c>
      <c r="H70" s="7">
        <f>AA70+AT70</f>
        <v>91</v>
      </c>
      <c r="I70" s="7">
        <f>AB70+AU70</f>
        <v>20</v>
      </c>
      <c r="J70" s="7">
        <f>AC70+AV70</f>
        <v>3</v>
      </c>
      <c r="K70" s="2">
        <f>AD70+AW70</f>
        <v>24</v>
      </c>
      <c r="L70" s="7">
        <f>H70-I70-J70-K70</f>
        <v>44</v>
      </c>
      <c r="M70" s="7">
        <f>AF70+AY70</f>
        <v>57</v>
      </c>
      <c r="N70" s="7">
        <f>AG70+AZ70</f>
        <v>25</v>
      </c>
      <c r="O70" s="7">
        <f>AH70+BA70</f>
        <v>116</v>
      </c>
      <c r="P70" s="7">
        <f>AI70+BB70</f>
        <v>4</v>
      </c>
      <c r="Q70" s="8">
        <f>H70/F70</f>
        <v>0.2345360824742268</v>
      </c>
      <c r="R70" s="9">
        <f>(H70+N70)/(F70+N70)</f>
        <v>0.28087167070217917</v>
      </c>
      <c r="S70" s="9">
        <f>(L70+(I70*2)+(J70*3)+(K70*4))/F70</f>
        <v>0.48711340206185566</v>
      </c>
      <c r="T70" s="10">
        <f>R70+S70</f>
        <v>0.7679850727640348</v>
      </c>
      <c r="U70" s="7" t="str">
        <f>C70</f>
        <v>Grichuk</v>
      </c>
      <c r="V70" s="7" t="str">
        <f>B70</f>
        <v>Randal</v>
      </c>
      <c r="W70" s="7" t="str">
        <f>D70</f>
        <v>STL / TOR</v>
      </c>
      <c r="X70">
        <v>61</v>
      </c>
      <c r="Y70">
        <v>189</v>
      </c>
      <c r="Z70">
        <v>25</v>
      </c>
      <c r="AA70">
        <v>50</v>
      </c>
      <c r="AB70">
        <v>9</v>
      </c>
      <c r="AC70">
        <v>3</v>
      </c>
      <c r="AD70">
        <v>13</v>
      </c>
      <c r="AE70" s="7">
        <f>AA70-AB70-AC70-AD70</f>
        <v>25</v>
      </c>
      <c r="AF70">
        <v>29</v>
      </c>
      <c r="AG70">
        <v>10</v>
      </c>
      <c r="AH70">
        <v>59</v>
      </c>
      <c r="AI70">
        <v>1</v>
      </c>
      <c r="AJ70" s="9">
        <f>AA70/Y70</f>
        <v>0.26455026455026454</v>
      </c>
      <c r="AK70" s="9">
        <f>(AA70+AG70)/(Y70+AG70)</f>
        <v>0.3015075376884422</v>
      </c>
      <c r="AL70" s="9">
        <f>(AE70+(AB70*2)+(AC70*3)+(AD70*4))/Y70</f>
        <v>0.5502645502645502</v>
      </c>
      <c r="AM70" s="10">
        <f>AK70+AL70</f>
        <v>0.8517720879529924</v>
      </c>
      <c r="AN70" s="7" t="str">
        <f>C70</f>
        <v>Grichuk</v>
      </c>
      <c r="AO70" s="7" t="str">
        <f>B70</f>
        <v>Randal</v>
      </c>
      <c r="AP70" s="7" t="str">
        <f>D70</f>
        <v>STL / TOR</v>
      </c>
      <c r="AQ70">
        <v>63</v>
      </c>
      <c r="AR70">
        <v>199</v>
      </c>
      <c r="AS70">
        <v>28</v>
      </c>
      <c r="AT70">
        <v>41</v>
      </c>
      <c r="AU70">
        <v>11</v>
      </c>
      <c r="AV70">
        <v>0</v>
      </c>
      <c r="AW70">
        <v>11</v>
      </c>
      <c r="AX70" s="7">
        <f>AT70-AU70-AV70-AW70</f>
        <v>19</v>
      </c>
      <c r="AY70">
        <v>28</v>
      </c>
      <c r="AZ70">
        <v>15</v>
      </c>
      <c r="BA70">
        <v>57</v>
      </c>
      <c r="BB70">
        <v>3</v>
      </c>
      <c r="BC70" s="9">
        <f>AT70/AR70</f>
        <v>0.20603015075376885</v>
      </c>
      <c r="BD70" s="9">
        <f>(AT70+AZ70)/(AR70+AZ70)</f>
        <v>0.2616822429906542</v>
      </c>
      <c r="BE70" s="9">
        <f>(AX70+(AU70*2)+(AV70*3)+(AW70*4))/AR70</f>
        <v>0.4271356783919598</v>
      </c>
      <c r="BF70" s="10">
        <f>BD70+BE70</f>
        <v>0.688817921382614</v>
      </c>
    </row>
    <row r="71" spans="1:58" ht="12.75">
      <c r="A71" t="s">
        <v>10</v>
      </c>
      <c r="B71" t="s">
        <v>190</v>
      </c>
      <c r="C71" t="s">
        <v>191</v>
      </c>
      <c r="D71" t="s">
        <v>32</v>
      </c>
      <c r="E71" s="7">
        <f>X71+AQ71</f>
        <v>141</v>
      </c>
      <c r="F71" s="7">
        <f>Y71+AR71</f>
        <v>549</v>
      </c>
      <c r="G71" s="7">
        <f>Z71+AS71</f>
        <v>73</v>
      </c>
      <c r="H71" s="7">
        <f>AA71+AT71</f>
        <v>168</v>
      </c>
      <c r="I71" s="7">
        <f>AB71+AU71</f>
        <v>43</v>
      </c>
      <c r="J71" s="7">
        <f>AC71+AV71</f>
        <v>1</v>
      </c>
      <c r="K71" s="2">
        <f>AD71+AW71</f>
        <v>13</v>
      </c>
      <c r="L71" s="7">
        <f>H71-I71-J71-K71</f>
        <v>111</v>
      </c>
      <c r="M71" s="7">
        <f>AF71+AY71</f>
        <v>83</v>
      </c>
      <c r="N71" s="7">
        <f>AG71+AZ71</f>
        <v>30</v>
      </c>
      <c r="O71" s="7">
        <f>AH71+BA71</f>
        <v>59</v>
      </c>
      <c r="P71" s="7">
        <f>AI71+BB71</f>
        <v>5</v>
      </c>
      <c r="Q71" s="8">
        <f>H71/F71</f>
        <v>0.30601092896174864</v>
      </c>
      <c r="R71" s="9">
        <f>(H71+N71)/(F71+N71)</f>
        <v>0.34196891191709844</v>
      </c>
      <c r="S71" s="9">
        <f>(L71+(I71*2)+(J71*3)+(K71*4))/F71</f>
        <v>0.45901639344262296</v>
      </c>
      <c r="T71" s="10">
        <f>R71+S71</f>
        <v>0.8009853053597213</v>
      </c>
      <c r="U71" s="7" t="str">
        <f>C71</f>
        <v>Gurriel</v>
      </c>
      <c r="V71" s="7" t="str">
        <f>B71</f>
        <v>Yuli</v>
      </c>
      <c r="W71" s="7" t="str">
        <f>D71</f>
        <v>HOU</v>
      </c>
      <c r="X71">
        <v>63</v>
      </c>
      <c r="Y71">
        <v>236</v>
      </c>
      <c r="Z71">
        <v>30</v>
      </c>
      <c r="AA71">
        <v>71</v>
      </c>
      <c r="AB71">
        <v>19</v>
      </c>
      <c r="AC71">
        <v>1</v>
      </c>
      <c r="AD71">
        <v>7</v>
      </c>
      <c r="AE71" s="7">
        <f>AA71-AB71-AC71-AD71</f>
        <v>44</v>
      </c>
      <c r="AF71">
        <v>31</v>
      </c>
      <c r="AG71">
        <v>16</v>
      </c>
      <c r="AH71">
        <v>25</v>
      </c>
      <c r="AI71">
        <v>2</v>
      </c>
      <c r="AJ71" s="9">
        <f>AA71/Y71</f>
        <v>0.3008474576271186</v>
      </c>
      <c r="AK71" s="9">
        <f>(AA71+AG71)/(Y71+AG71)</f>
        <v>0.34523809523809523</v>
      </c>
      <c r="AL71" s="9">
        <f>(AE71+(AB71*2)+(AC71*3)+(AD71*4))/Y71</f>
        <v>0.4788135593220339</v>
      </c>
      <c r="AM71" s="10">
        <f>AK71+AL71</f>
        <v>0.8240516545601291</v>
      </c>
      <c r="AN71" s="7" t="str">
        <f>C71</f>
        <v>Gurriel</v>
      </c>
      <c r="AO71" s="7" t="str">
        <f>B71</f>
        <v>Yuli</v>
      </c>
      <c r="AP71" s="7" t="str">
        <f>D71</f>
        <v>HOU</v>
      </c>
      <c r="AQ71">
        <v>78</v>
      </c>
      <c r="AR71">
        <v>313</v>
      </c>
      <c r="AS71">
        <v>43</v>
      </c>
      <c r="AT71">
        <v>97</v>
      </c>
      <c r="AU71">
        <v>24</v>
      </c>
      <c r="AV71">
        <v>0</v>
      </c>
      <c r="AW71">
        <v>6</v>
      </c>
      <c r="AX71" s="7">
        <f>AT71-AU71-AV71-AW71</f>
        <v>67</v>
      </c>
      <c r="AY71">
        <v>52</v>
      </c>
      <c r="AZ71">
        <v>14</v>
      </c>
      <c r="BA71">
        <v>34</v>
      </c>
      <c r="BB71">
        <v>3</v>
      </c>
      <c r="BC71" s="9">
        <f>AT71/AR71</f>
        <v>0.30990415335463256</v>
      </c>
      <c r="BD71" s="9">
        <f>(AT71+AZ71)/(AR71+AZ71)</f>
        <v>0.3394495412844037</v>
      </c>
      <c r="BE71" s="9">
        <f>(AX71+(AU71*2)+(AV71*3)+(AW71*4))/AR71</f>
        <v>0.4440894568690096</v>
      </c>
      <c r="BF71" s="10">
        <f>BD71+BE71</f>
        <v>0.7835389981534133</v>
      </c>
    </row>
    <row r="72" spans="1:58" ht="12.75">
      <c r="A72" t="s">
        <v>69</v>
      </c>
      <c r="B72" t="s">
        <v>192</v>
      </c>
      <c r="C72" t="s">
        <v>193</v>
      </c>
      <c r="D72" t="s">
        <v>147</v>
      </c>
      <c r="E72" s="7">
        <f>X72+AQ72</f>
        <v>150</v>
      </c>
      <c r="F72" s="7">
        <f>Y72+AR72</f>
        <v>535</v>
      </c>
      <c r="G72" s="7">
        <f>Z72+AS72</f>
        <v>84</v>
      </c>
      <c r="H72" s="7">
        <f>AA72+AT72</f>
        <v>129</v>
      </c>
      <c r="I72" s="7">
        <f>AB72+AU72</f>
        <v>15</v>
      </c>
      <c r="J72" s="7">
        <f>AC72+AV72</f>
        <v>10</v>
      </c>
      <c r="K72" s="2">
        <f>AD72+AW72</f>
        <v>5</v>
      </c>
      <c r="L72" s="7">
        <f>H72-I72-J72-K72</f>
        <v>99</v>
      </c>
      <c r="M72" s="7">
        <f>AF72+AY72</f>
        <v>34</v>
      </c>
      <c r="N72" s="7">
        <f>AG72+AZ72</f>
        <v>51</v>
      </c>
      <c r="O72" s="7">
        <f>AH72+BA72</f>
        <v>138</v>
      </c>
      <c r="P72" s="7">
        <f>AI72+BB72</f>
        <v>43</v>
      </c>
      <c r="Q72" s="8">
        <f>H72/F72</f>
        <v>0.2411214953271028</v>
      </c>
      <c r="R72" s="9">
        <f>(H72+N72)/(F72+N72)</f>
        <v>0.30716723549488056</v>
      </c>
      <c r="S72" s="9">
        <f>(L72+(I72*2)+(J72*3)+(K72*4))/F72</f>
        <v>0.33457943925233646</v>
      </c>
      <c r="T72" s="10">
        <f>R72+S72</f>
        <v>0.641746674747217</v>
      </c>
      <c r="U72" s="7" t="str">
        <f>C72</f>
        <v>Hamilton</v>
      </c>
      <c r="V72" s="7" t="str">
        <f>B72</f>
        <v>Billy</v>
      </c>
      <c r="W72" s="7" t="str">
        <f>D72</f>
        <v>CIN</v>
      </c>
      <c r="X72">
        <v>58</v>
      </c>
      <c r="Y72">
        <v>239</v>
      </c>
      <c r="Z72">
        <v>31</v>
      </c>
      <c r="AA72">
        <v>61</v>
      </c>
      <c r="AB72">
        <v>8</v>
      </c>
      <c r="AC72">
        <v>5</v>
      </c>
      <c r="AD72">
        <v>2</v>
      </c>
      <c r="AE72" s="7">
        <f>AA72-AB72-AC72-AD72</f>
        <v>46</v>
      </c>
      <c r="AF72">
        <v>15</v>
      </c>
      <c r="AG72">
        <v>17</v>
      </c>
      <c r="AH72">
        <v>53</v>
      </c>
      <c r="AI72">
        <v>21</v>
      </c>
      <c r="AJ72" s="9">
        <f>AA72/Y72</f>
        <v>0.25523012552301255</v>
      </c>
      <c r="AK72" s="9">
        <f>(AA72+AG72)/(Y72+AG72)</f>
        <v>0.3046875</v>
      </c>
      <c r="AL72" s="9">
        <f>(AE72+(AB72*2)+(AC72*3)+(AD72*4))/Y72</f>
        <v>0.35564853556485354</v>
      </c>
      <c r="AM72" s="10">
        <f>AK72+AL72</f>
        <v>0.6603360355648535</v>
      </c>
      <c r="AN72" s="7" t="str">
        <f>C72</f>
        <v>Hamilton</v>
      </c>
      <c r="AO72" s="7" t="str">
        <f>B72</f>
        <v>Billy</v>
      </c>
      <c r="AP72" s="7" t="str">
        <f>D72</f>
        <v>CIN</v>
      </c>
      <c r="AQ72">
        <v>92</v>
      </c>
      <c r="AR72">
        <v>296</v>
      </c>
      <c r="AS72">
        <v>53</v>
      </c>
      <c r="AT72">
        <v>68</v>
      </c>
      <c r="AU72">
        <v>7</v>
      </c>
      <c r="AV72">
        <v>5</v>
      </c>
      <c r="AW72">
        <v>3</v>
      </c>
      <c r="AX72" s="7">
        <f>AT72-AU72-AV72-AW72</f>
        <v>53</v>
      </c>
      <c r="AY72">
        <v>19</v>
      </c>
      <c r="AZ72">
        <v>34</v>
      </c>
      <c r="BA72">
        <v>85</v>
      </c>
      <c r="BB72">
        <v>22</v>
      </c>
      <c r="BC72" s="9">
        <f>AT72/AR72</f>
        <v>0.22972972972972974</v>
      </c>
      <c r="BD72" s="9">
        <f>(AT72+AZ72)/(AR72+AZ72)</f>
        <v>0.3090909090909091</v>
      </c>
      <c r="BE72" s="9">
        <f>(AX72+(AU72*2)+(AV72*3)+(AW72*4))/AR72</f>
        <v>0.31756756756756754</v>
      </c>
      <c r="BF72" s="10">
        <f>BD72+BE72</f>
        <v>0.6266584766584766</v>
      </c>
    </row>
    <row r="73" spans="1:58" ht="12.75">
      <c r="A73" t="s">
        <v>50</v>
      </c>
      <c r="B73" t="s">
        <v>194</v>
      </c>
      <c r="C73" t="s">
        <v>195</v>
      </c>
      <c r="D73" t="s">
        <v>99</v>
      </c>
      <c r="E73" s="7">
        <f>X73+AQ73</f>
        <v>143</v>
      </c>
      <c r="F73" s="7">
        <f>Y73+AR73</f>
        <v>539</v>
      </c>
      <c r="G73" s="7">
        <f>Z73+AS73</f>
        <v>71</v>
      </c>
      <c r="H73" s="7">
        <f>AA73+AT73</f>
        <v>150</v>
      </c>
      <c r="I73" s="7">
        <f>AB73+AU73</f>
        <v>30</v>
      </c>
      <c r="J73" s="7">
        <f>AC73+AV73</f>
        <v>3</v>
      </c>
      <c r="K73" s="2">
        <f>AD73+AW73</f>
        <v>27</v>
      </c>
      <c r="L73" s="7">
        <f>H73-I73-J73-K73</f>
        <v>90</v>
      </c>
      <c r="M73" s="7">
        <f>AF73+AY73</f>
        <v>91</v>
      </c>
      <c r="N73" s="7">
        <f>AG73+AZ73</f>
        <v>52</v>
      </c>
      <c r="O73" s="7">
        <f>AH73+BA73</f>
        <v>136</v>
      </c>
      <c r="P73" s="7">
        <f>AI73+BB73</f>
        <v>7</v>
      </c>
      <c r="Q73" s="8">
        <f>H73/F73</f>
        <v>0.2782931354359926</v>
      </c>
      <c r="R73" s="9">
        <f>(H73+N73)/(F73+N73)</f>
        <v>0.34179357021996615</v>
      </c>
      <c r="S73" s="9">
        <f>(L73+(I73*2)+(J73*3)+(K73*4))/F73</f>
        <v>0.49536178107606677</v>
      </c>
      <c r="T73" s="10">
        <f>R73+S73</f>
        <v>0.8371553512960329</v>
      </c>
      <c r="U73" s="7" t="str">
        <f>C73</f>
        <v>Haniger</v>
      </c>
      <c r="V73" s="7" t="str">
        <f>B73</f>
        <v>Mitch</v>
      </c>
      <c r="W73" s="7" t="str">
        <f>D73</f>
        <v>SEA</v>
      </c>
      <c r="X73">
        <v>49</v>
      </c>
      <c r="Y73">
        <v>193</v>
      </c>
      <c r="Z73">
        <v>23</v>
      </c>
      <c r="AA73">
        <v>56</v>
      </c>
      <c r="AB73">
        <v>13</v>
      </c>
      <c r="AC73">
        <v>1</v>
      </c>
      <c r="AD73">
        <v>9</v>
      </c>
      <c r="AE73" s="7">
        <f>AA73-AB73-AC73-AD73</f>
        <v>33</v>
      </c>
      <c r="AF73">
        <v>24</v>
      </c>
      <c r="AG73">
        <v>8</v>
      </c>
      <c r="AH73">
        <v>43</v>
      </c>
      <c r="AI73">
        <v>2</v>
      </c>
      <c r="AJ73" s="9">
        <f>AA73/Y73</f>
        <v>0.29015544041450775</v>
      </c>
      <c r="AK73" s="9">
        <f>(AA73+AG73)/(Y73+AG73)</f>
        <v>0.31840796019900497</v>
      </c>
      <c r="AL73" s="9">
        <f>(AE73+(AB73*2)+(AC73*3)+(AD73*4))/Y73</f>
        <v>0.5077720207253886</v>
      </c>
      <c r="AM73" s="10">
        <f>AK73+AL73</f>
        <v>0.8261799809243936</v>
      </c>
      <c r="AN73" s="7" t="str">
        <f>C73</f>
        <v>Haniger</v>
      </c>
      <c r="AO73" s="7" t="str">
        <f>B73</f>
        <v>Mitch</v>
      </c>
      <c r="AP73" s="7" t="str">
        <f>D73</f>
        <v>SEA</v>
      </c>
      <c r="AQ73">
        <v>94</v>
      </c>
      <c r="AR73">
        <v>346</v>
      </c>
      <c r="AS73">
        <v>48</v>
      </c>
      <c r="AT73">
        <v>94</v>
      </c>
      <c r="AU73">
        <v>17</v>
      </c>
      <c r="AV73">
        <v>2</v>
      </c>
      <c r="AW73">
        <v>18</v>
      </c>
      <c r="AX73" s="7">
        <f>AT73-AU73-AV73-AW73</f>
        <v>57</v>
      </c>
      <c r="AY73">
        <v>67</v>
      </c>
      <c r="AZ73">
        <v>44</v>
      </c>
      <c r="BA73">
        <v>93</v>
      </c>
      <c r="BB73">
        <v>5</v>
      </c>
      <c r="BC73" s="9">
        <f>AT73/AR73</f>
        <v>0.27167630057803466</v>
      </c>
      <c r="BD73" s="9">
        <f>(AT73+AZ73)/(AR73+AZ73)</f>
        <v>0.35384615384615387</v>
      </c>
      <c r="BE73" s="9">
        <f>(AX73+(AU73*2)+(AV73*3)+(AW73*4))/AR73</f>
        <v>0.4884393063583815</v>
      </c>
      <c r="BF73" s="10">
        <f>BD73+BE73</f>
        <v>0.8422854602045353</v>
      </c>
    </row>
    <row r="74" spans="1:58" ht="12.75">
      <c r="A74" t="s">
        <v>50</v>
      </c>
      <c r="B74" t="s">
        <v>196</v>
      </c>
      <c r="C74" t="s">
        <v>197</v>
      </c>
      <c r="D74" t="s">
        <v>198</v>
      </c>
      <c r="E74" s="7">
        <f>X74+AQ74</f>
        <v>124</v>
      </c>
      <c r="F74" s="7">
        <f>Y74+AR74</f>
        <v>442</v>
      </c>
      <c r="G74" s="7">
        <f>Z74+AS74</f>
        <v>83</v>
      </c>
      <c r="H74" s="7">
        <f>AA74+AT74</f>
        <v>105</v>
      </c>
      <c r="I74" s="7">
        <f>AB74+AU74</f>
        <v>20</v>
      </c>
      <c r="J74" s="7">
        <f>AC74+AV74</f>
        <v>1</v>
      </c>
      <c r="K74" s="2">
        <f>AD74+AW74</f>
        <v>32</v>
      </c>
      <c r="L74" s="7">
        <f>H74-I74-J74-K74</f>
        <v>52</v>
      </c>
      <c r="M74" s="7">
        <f>AF74+AY74</f>
        <v>76</v>
      </c>
      <c r="N74" s="7">
        <f>AG74+AZ74</f>
        <v>89</v>
      </c>
      <c r="O74" s="7">
        <f>AH74+BA74</f>
        <v>132</v>
      </c>
      <c r="P74" s="7">
        <f>AI74+BB74</f>
        <v>8</v>
      </c>
      <c r="Q74" s="8">
        <f>H74/F74</f>
        <v>0.23755656108597284</v>
      </c>
      <c r="R74" s="9">
        <f>(H74+N74)/(F74+N74)</f>
        <v>0.3653483992467043</v>
      </c>
      <c r="S74" s="9">
        <f>(L74+(I74*2)+(J74*3)+(K74*4))/F74</f>
        <v>0.504524886877828</v>
      </c>
      <c r="T74" s="10">
        <f>R74+S74</f>
        <v>0.8698732861245324</v>
      </c>
      <c r="U74" s="7" t="str">
        <f>C74</f>
        <v>Harper</v>
      </c>
      <c r="V74" s="7" t="str">
        <f>B74</f>
        <v>Bryce</v>
      </c>
      <c r="W74" s="7" t="str">
        <f>D74</f>
        <v>WAS</v>
      </c>
      <c r="X74">
        <v>30</v>
      </c>
      <c r="Y74">
        <v>115</v>
      </c>
      <c r="Z74">
        <v>26</v>
      </c>
      <c r="AA74">
        <v>35</v>
      </c>
      <c r="AB74">
        <v>6</v>
      </c>
      <c r="AC74">
        <v>1</v>
      </c>
      <c r="AD74">
        <v>9</v>
      </c>
      <c r="AE74" s="7">
        <f>AA74-AB74-AC74-AD74</f>
        <v>19</v>
      </c>
      <c r="AF74">
        <v>22</v>
      </c>
      <c r="AG74">
        <v>11</v>
      </c>
      <c r="AH74">
        <v>30</v>
      </c>
      <c r="AI74">
        <v>2</v>
      </c>
      <c r="AJ74" s="9">
        <f>AA74/Y74</f>
        <v>0.30434782608695654</v>
      </c>
      <c r="AK74" s="9">
        <f>(AA74+AG74)/(Y74+AG74)</f>
        <v>0.36507936507936506</v>
      </c>
      <c r="AL74" s="9">
        <f>(AE74+(AB74*2)+(AC74*3)+(AD74*4))/Y74</f>
        <v>0.6086956521739131</v>
      </c>
      <c r="AM74" s="10">
        <f>AK74+AL74</f>
        <v>0.9737750172532782</v>
      </c>
      <c r="AN74" s="7" t="str">
        <f>C74</f>
        <v>Harper</v>
      </c>
      <c r="AO74" s="7" t="str">
        <f>B74</f>
        <v>Bryce</v>
      </c>
      <c r="AP74" s="7" t="str">
        <f>D74</f>
        <v>WAS</v>
      </c>
      <c r="AQ74">
        <v>94</v>
      </c>
      <c r="AR74">
        <v>327</v>
      </c>
      <c r="AS74">
        <v>57</v>
      </c>
      <c r="AT74">
        <v>70</v>
      </c>
      <c r="AU74">
        <v>14</v>
      </c>
      <c r="AV74">
        <v>0</v>
      </c>
      <c r="AW74">
        <v>23</v>
      </c>
      <c r="AX74" s="7">
        <f>AT74-AU74-AV74-AW74</f>
        <v>33</v>
      </c>
      <c r="AY74">
        <v>54</v>
      </c>
      <c r="AZ74">
        <v>78</v>
      </c>
      <c r="BA74">
        <v>102</v>
      </c>
      <c r="BB74">
        <v>6</v>
      </c>
      <c r="BC74" s="9">
        <f>AT74/AR74</f>
        <v>0.21406727828746178</v>
      </c>
      <c r="BD74" s="9">
        <f>(AT74+AZ74)/(AR74+AZ74)</f>
        <v>0.3654320987654321</v>
      </c>
      <c r="BE74" s="9">
        <f>(AX74+(AU74*2)+(AV74*3)+(AW74*4))/AR74</f>
        <v>0.46788990825688076</v>
      </c>
      <c r="BF74" s="10">
        <f>BD74+BE74</f>
        <v>0.8333220070223128</v>
      </c>
    </row>
    <row r="75" spans="1:58" ht="12.75">
      <c r="A75" t="s">
        <v>8</v>
      </c>
      <c r="B75" t="s">
        <v>199</v>
      </c>
      <c r="C75" t="s">
        <v>200</v>
      </c>
      <c r="D75" t="s">
        <v>201</v>
      </c>
      <c r="E75" s="7">
        <f>X75+AQ75</f>
        <v>96</v>
      </c>
      <c r="F75" s="7">
        <f>Y75+AR75</f>
        <v>285</v>
      </c>
      <c r="G75" s="7">
        <f>Z75+AS75</f>
        <v>43</v>
      </c>
      <c r="H75" s="7">
        <f>AA75+AT75</f>
        <v>76</v>
      </c>
      <c r="I75" s="7">
        <f>AB75+AU75</f>
        <v>13</v>
      </c>
      <c r="J75" s="7">
        <f>AC75+AV75</f>
        <v>0</v>
      </c>
      <c r="K75" s="2">
        <f>AD75+AW75</f>
        <v>8</v>
      </c>
      <c r="L75" s="7">
        <f>H75-I75-J75-K75</f>
        <v>55</v>
      </c>
      <c r="M75" s="7">
        <f>AF75+AY75</f>
        <v>29</v>
      </c>
      <c r="N75" s="7">
        <f>AG75+AZ75</f>
        <v>30</v>
      </c>
      <c r="O75" s="7">
        <f>AH75+BA75</f>
        <v>70</v>
      </c>
      <c r="P75" s="7">
        <f>AI75+BB75</f>
        <v>3</v>
      </c>
      <c r="Q75" s="8">
        <f>H75/F75</f>
        <v>0.26666666666666666</v>
      </c>
      <c r="R75" s="9">
        <f>(H75+N75)/(F75+N75)</f>
        <v>0.33650793650793653</v>
      </c>
      <c r="S75" s="9">
        <f>(L75+(I75*2)+(J75*3)+(K75*4))/F75</f>
        <v>0.39649122807017545</v>
      </c>
      <c r="T75" s="10">
        <f>R75+S75</f>
        <v>0.732999164578112</v>
      </c>
      <c r="U75" s="7" t="str">
        <f>C75</f>
        <v>Headley</v>
      </c>
      <c r="V75" s="7" t="str">
        <f>B75</f>
        <v>Chase</v>
      </c>
      <c r="W75" s="7" t="str">
        <f>D75</f>
        <v>NYY / SD</v>
      </c>
      <c r="X75">
        <v>69</v>
      </c>
      <c r="Y75">
        <v>233</v>
      </c>
      <c r="Z75">
        <v>41</v>
      </c>
      <c r="AA75">
        <v>70</v>
      </c>
      <c r="AB75">
        <v>12</v>
      </c>
      <c r="AC75">
        <v>0</v>
      </c>
      <c r="AD75">
        <v>8</v>
      </c>
      <c r="AE75" s="7">
        <f>AA75-AB75-AC75-AD75</f>
        <v>50</v>
      </c>
      <c r="AF75">
        <v>25</v>
      </c>
      <c r="AG75">
        <v>24</v>
      </c>
      <c r="AH75">
        <v>50</v>
      </c>
      <c r="AI75">
        <v>3</v>
      </c>
      <c r="AJ75" s="9">
        <f>AA75/Y75</f>
        <v>0.30042918454935624</v>
      </c>
      <c r="AK75" s="9">
        <f>(AA75+AG75)/(Y75+AG75)</f>
        <v>0.3657587548638132</v>
      </c>
      <c r="AL75" s="9">
        <f>(AE75+(AB75*2)+(AC75*3)+(AD75*4))/Y75</f>
        <v>0.45493562231759654</v>
      </c>
      <c r="AM75" s="10">
        <f>AK75+AL75</f>
        <v>0.8206943771814097</v>
      </c>
      <c r="AN75" s="7" t="str">
        <f>C75</f>
        <v>Headley</v>
      </c>
      <c r="AO75" s="7" t="str">
        <f>B75</f>
        <v>Chase</v>
      </c>
      <c r="AP75" s="7" t="str">
        <f>D75</f>
        <v>NYY / SD</v>
      </c>
      <c r="AQ75">
        <v>27</v>
      </c>
      <c r="AR75">
        <v>52</v>
      </c>
      <c r="AS75">
        <v>2</v>
      </c>
      <c r="AT75">
        <v>6</v>
      </c>
      <c r="AU75">
        <v>1</v>
      </c>
      <c r="AV75">
        <v>0</v>
      </c>
      <c r="AW75">
        <v>0</v>
      </c>
      <c r="AX75" s="7">
        <f>AT75-AU75-AV75-AW75</f>
        <v>5</v>
      </c>
      <c r="AY75">
        <v>4</v>
      </c>
      <c r="AZ75">
        <v>6</v>
      </c>
      <c r="BA75">
        <v>20</v>
      </c>
      <c r="BB75">
        <v>0</v>
      </c>
      <c r="BC75" s="9">
        <f>AT75/AR75</f>
        <v>0.11538461538461539</v>
      </c>
      <c r="BD75" s="9">
        <f>(AT75+AZ75)/(AR75+AZ75)</f>
        <v>0.20689655172413793</v>
      </c>
      <c r="BE75" s="9">
        <f>(AX75+(AU75*2)+(AV75*3)+(AW75*4))/AR75</f>
        <v>0.1346153846153846</v>
      </c>
      <c r="BF75" s="10">
        <f>BD75+BE75</f>
        <v>0.34151193633952254</v>
      </c>
    </row>
    <row r="76" spans="1:58" ht="12.75">
      <c r="A76" t="s">
        <v>10</v>
      </c>
      <c r="B76" t="s">
        <v>202</v>
      </c>
      <c r="C76" t="s">
        <v>203</v>
      </c>
      <c r="D76" t="s">
        <v>204</v>
      </c>
      <c r="E76" s="7">
        <f>X76+AQ76</f>
        <v>144</v>
      </c>
      <c r="F76" s="7">
        <f>Y76+AR76</f>
        <v>553</v>
      </c>
      <c r="G76" s="7">
        <f>Z76+AS76</f>
        <v>63</v>
      </c>
      <c r="H76" s="7">
        <f>AA76+AT76</f>
        <v>141</v>
      </c>
      <c r="I76" s="7">
        <f>AB76+AU76</f>
        <v>19</v>
      </c>
      <c r="J76" s="7">
        <f>AC76+AV76</f>
        <v>0</v>
      </c>
      <c r="K76" s="2">
        <f>AD76+AW76</f>
        <v>24</v>
      </c>
      <c r="L76" s="7">
        <f>H76-I76-J76-K76</f>
        <v>98</v>
      </c>
      <c r="M76" s="7">
        <f>AF76+AY76</f>
        <v>72</v>
      </c>
      <c r="N76" s="7">
        <f>AG76+AZ76</f>
        <v>22</v>
      </c>
      <c r="O76" s="7">
        <f>AH76+BA76</f>
        <v>123</v>
      </c>
      <c r="P76" s="7">
        <f>AI76+BB76</f>
        <v>0</v>
      </c>
      <c r="Q76" s="8">
        <f>H76/F76</f>
        <v>0.2549728752260398</v>
      </c>
      <c r="R76" s="9">
        <f>(H76+N76)/(F76+N76)</f>
        <v>0.28347826086956524</v>
      </c>
      <c r="S76" s="9">
        <f>(L76+(I76*2)+(J76*3)+(K76*4))/F76</f>
        <v>0.41952983725135623</v>
      </c>
      <c r="T76" s="10">
        <f>R76+S76</f>
        <v>0.7030080981209215</v>
      </c>
      <c r="U76" s="7" t="str">
        <f>C76</f>
        <v>Healy</v>
      </c>
      <c r="V76" s="7" t="str">
        <f>B76</f>
        <v>Ryon</v>
      </c>
      <c r="W76" s="7" t="str">
        <f>D76</f>
        <v>OAK / SEA</v>
      </c>
      <c r="X76">
        <v>64</v>
      </c>
      <c r="Y76">
        <v>249</v>
      </c>
      <c r="Z76">
        <v>29</v>
      </c>
      <c r="AA76">
        <v>68</v>
      </c>
      <c r="AB76">
        <v>10</v>
      </c>
      <c r="AC76">
        <v>0</v>
      </c>
      <c r="AD76">
        <v>6</v>
      </c>
      <c r="AE76" s="7">
        <f>AA76-AB76-AC76-AD76</f>
        <v>52</v>
      </c>
      <c r="AF76">
        <v>26</v>
      </c>
      <c r="AG76">
        <v>10</v>
      </c>
      <c r="AH76">
        <v>50</v>
      </c>
      <c r="AI76">
        <v>0</v>
      </c>
      <c r="AJ76" s="9">
        <f>AA76/Y76</f>
        <v>0.27309236947791166</v>
      </c>
      <c r="AK76" s="9">
        <f>(AA76+AG76)/(Y76+AG76)</f>
        <v>0.30115830115830117</v>
      </c>
      <c r="AL76" s="9">
        <f>(AE76+(AB76*2)+(AC76*3)+(AD76*4))/Y76</f>
        <v>0.3855421686746988</v>
      </c>
      <c r="AM76" s="10">
        <f>AK76+AL76</f>
        <v>0.6867004698329999</v>
      </c>
      <c r="AN76" s="7" t="str">
        <f>C76</f>
        <v>Healy</v>
      </c>
      <c r="AO76" s="7" t="str">
        <f>B76</f>
        <v>Ryon</v>
      </c>
      <c r="AP76" s="7" t="str">
        <f>D76</f>
        <v>OAK / SEA</v>
      </c>
      <c r="AQ76">
        <v>80</v>
      </c>
      <c r="AR76">
        <v>304</v>
      </c>
      <c r="AS76">
        <v>34</v>
      </c>
      <c r="AT76">
        <v>73</v>
      </c>
      <c r="AU76">
        <v>9</v>
      </c>
      <c r="AV76">
        <v>0</v>
      </c>
      <c r="AW76">
        <v>18</v>
      </c>
      <c r="AX76" s="7">
        <f>AT76-AU76-AV76-AW76</f>
        <v>46</v>
      </c>
      <c r="AY76">
        <v>46</v>
      </c>
      <c r="AZ76">
        <v>12</v>
      </c>
      <c r="BA76">
        <v>73</v>
      </c>
      <c r="BB76">
        <v>0</v>
      </c>
      <c r="BC76" s="9">
        <f>AT76/AR76</f>
        <v>0.24013157894736842</v>
      </c>
      <c r="BD76" s="9">
        <f>(AT76+AZ76)/(AR76+AZ76)</f>
        <v>0.2689873417721519</v>
      </c>
      <c r="BE76" s="9">
        <f>(AX76+(AU76*2)+(AV76*3)+(AW76*4))/AR76</f>
        <v>0.4473684210526316</v>
      </c>
      <c r="BF76" s="10">
        <f>BD76+BE76</f>
        <v>0.7163557628247834</v>
      </c>
    </row>
    <row r="77" spans="1:58" ht="12.75">
      <c r="A77" t="s">
        <v>7</v>
      </c>
      <c r="B77" t="s">
        <v>205</v>
      </c>
      <c r="C77" t="s">
        <v>206</v>
      </c>
      <c r="D77" t="s">
        <v>156</v>
      </c>
      <c r="E77" s="7">
        <f>X77+AQ77</f>
        <v>165</v>
      </c>
      <c r="F77" s="7">
        <f>Y77+AR77</f>
        <v>632</v>
      </c>
      <c r="G77" s="7">
        <f>Z77+AS77</f>
        <v>108</v>
      </c>
      <c r="H77" s="7">
        <f>AA77+AT77</f>
        <v>181</v>
      </c>
      <c r="I77" s="7">
        <f>AB77+AU77</f>
        <v>28</v>
      </c>
      <c r="J77" s="7">
        <f>AC77+AV77</f>
        <v>6</v>
      </c>
      <c r="K77" s="2">
        <f>AD77+AW77</f>
        <v>12</v>
      </c>
      <c r="L77" s="7">
        <f>H77-I77-J77-K77</f>
        <v>135</v>
      </c>
      <c r="M77" s="7">
        <f>AF77+AY77</f>
        <v>51</v>
      </c>
      <c r="N77" s="7">
        <f>AG77+AZ77</f>
        <v>102</v>
      </c>
      <c r="O77" s="7">
        <f>AH77+BA77</f>
        <v>140</v>
      </c>
      <c r="P77" s="7">
        <f>AI77+BB77</f>
        <v>23</v>
      </c>
      <c r="Q77" s="8">
        <f>H77/F77</f>
        <v>0.28639240506329117</v>
      </c>
      <c r="R77" s="9">
        <f>(H77+N77)/(F77+N77)</f>
        <v>0.385558583106267</v>
      </c>
      <c r="S77" s="9">
        <f>(L77+(I77*2)+(J77*3)+(K77*4))/F77</f>
        <v>0.40664556962025317</v>
      </c>
      <c r="T77" s="10">
        <f>R77+S77</f>
        <v>0.7922041527265202</v>
      </c>
      <c r="U77" s="7" t="str">
        <f>C77</f>
        <v>Hernandez</v>
      </c>
      <c r="V77" s="7" t="str">
        <f>B77</f>
        <v>Cesar</v>
      </c>
      <c r="W77" s="7" t="str">
        <f>D77</f>
        <v>PHI</v>
      </c>
      <c r="X77">
        <v>70</v>
      </c>
      <c r="Y77">
        <v>273</v>
      </c>
      <c r="Z77">
        <v>45</v>
      </c>
      <c r="AA77">
        <v>84</v>
      </c>
      <c r="AB77">
        <v>16</v>
      </c>
      <c r="AC77">
        <v>4</v>
      </c>
      <c r="AD77">
        <v>4</v>
      </c>
      <c r="AE77" s="7">
        <f>AA77-AB77-AC77-AD77</f>
        <v>60</v>
      </c>
      <c r="AF77">
        <v>20</v>
      </c>
      <c r="AG77">
        <v>41</v>
      </c>
      <c r="AH77">
        <v>53</v>
      </c>
      <c r="AI77">
        <v>9</v>
      </c>
      <c r="AJ77" s="9">
        <f>AA77/Y77</f>
        <v>0.3076923076923077</v>
      </c>
      <c r="AK77" s="9">
        <f>(AA77+AG77)/(Y77+AG77)</f>
        <v>0.3980891719745223</v>
      </c>
      <c r="AL77" s="9">
        <f>(AE77+(AB77*2)+(AC77*3)+(AD77*4))/Y77</f>
        <v>0.43956043956043955</v>
      </c>
      <c r="AM77" s="10">
        <f>AK77+AL77</f>
        <v>0.8376496115349619</v>
      </c>
      <c r="AN77" s="7" t="str">
        <f>C77</f>
        <v>Hernandez</v>
      </c>
      <c r="AO77" s="7" t="str">
        <f>B77</f>
        <v>Cesar</v>
      </c>
      <c r="AP77" s="7" t="str">
        <f>D77</f>
        <v>PHI</v>
      </c>
      <c r="AQ77">
        <v>95</v>
      </c>
      <c r="AR77">
        <v>359</v>
      </c>
      <c r="AS77">
        <v>63</v>
      </c>
      <c r="AT77">
        <v>97</v>
      </c>
      <c r="AU77">
        <v>12</v>
      </c>
      <c r="AV77">
        <v>2</v>
      </c>
      <c r="AW77">
        <v>8</v>
      </c>
      <c r="AX77" s="7">
        <f>AT77-AU77-AV77-AW77</f>
        <v>75</v>
      </c>
      <c r="AY77">
        <v>31</v>
      </c>
      <c r="AZ77">
        <v>61</v>
      </c>
      <c r="BA77">
        <v>87</v>
      </c>
      <c r="BB77">
        <v>14</v>
      </c>
      <c r="BC77" s="9">
        <f>AT77/AR77</f>
        <v>0.27019498607242337</v>
      </c>
      <c r="BD77" s="9">
        <f>(AT77+AZ77)/(AR77+AZ77)</f>
        <v>0.3761904761904762</v>
      </c>
      <c r="BE77" s="9">
        <f>(AX77+(AU77*2)+(AV77*3)+(AW77*4))/AR77</f>
        <v>0.3816155988857939</v>
      </c>
      <c r="BF77" s="10">
        <f>BD77+BE77</f>
        <v>0.7578060750762701</v>
      </c>
    </row>
    <row r="78" spans="1:58" ht="12.75">
      <c r="A78" t="s">
        <v>177</v>
      </c>
      <c r="B78" t="s">
        <v>207</v>
      </c>
      <c r="C78" t="s">
        <v>206</v>
      </c>
      <c r="D78" t="s">
        <v>60</v>
      </c>
      <c r="E78" s="7">
        <f>X78+AQ78</f>
        <v>148</v>
      </c>
      <c r="F78" s="7">
        <f>Y78+AR78</f>
        <v>350</v>
      </c>
      <c r="G78" s="7">
        <f>Z78+AS78</f>
        <v>51</v>
      </c>
      <c r="H78" s="7">
        <f>AA78+AT78</f>
        <v>79</v>
      </c>
      <c r="I78" s="7">
        <f>AB78+AU78</f>
        <v>14</v>
      </c>
      <c r="J78" s="7">
        <f>AC78+AV78</f>
        <v>2</v>
      </c>
      <c r="K78" s="2">
        <f>AD78+AW78</f>
        <v>19</v>
      </c>
      <c r="L78" s="7">
        <f>H78-I78-J78-K78</f>
        <v>44</v>
      </c>
      <c r="M78" s="7">
        <f>AF78+AY78</f>
        <v>46</v>
      </c>
      <c r="N78" s="7">
        <f>AG78+AZ78</f>
        <v>44</v>
      </c>
      <c r="O78" s="7">
        <f>AH78+BA78</f>
        <v>87</v>
      </c>
      <c r="P78" s="7">
        <f>AI78+BB78</f>
        <v>1</v>
      </c>
      <c r="Q78" s="8">
        <f>H78/F78</f>
        <v>0.2257142857142857</v>
      </c>
      <c r="R78" s="9">
        <f>(H78+N78)/(F78+N78)</f>
        <v>0.31218274111675126</v>
      </c>
      <c r="S78" s="9">
        <f>(L78+(I78*2)+(J78*3)+(K78*4))/F78</f>
        <v>0.44</v>
      </c>
      <c r="T78" s="10">
        <f>R78+S78</f>
        <v>0.7521827411167512</v>
      </c>
      <c r="U78" s="7" t="str">
        <f>C78</f>
        <v>Hernandez</v>
      </c>
      <c r="V78" s="7" t="str">
        <f>B78</f>
        <v>Kike</v>
      </c>
      <c r="W78" s="7" t="str">
        <f>D78</f>
        <v>LAD</v>
      </c>
      <c r="X78">
        <v>60</v>
      </c>
      <c r="Y78">
        <v>111</v>
      </c>
      <c r="Z78">
        <v>14</v>
      </c>
      <c r="AA78">
        <v>24</v>
      </c>
      <c r="AB78">
        <v>6</v>
      </c>
      <c r="AC78">
        <v>1</v>
      </c>
      <c r="AD78">
        <v>3</v>
      </c>
      <c r="AE78" s="7">
        <f>AA78-AB78-AC78-AD78</f>
        <v>14</v>
      </c>
      <c r="AF78">
        <v>12</v>
      </c>
      <c r="AG78">
        <v>15</v>
      </c>
      <c r="AH78">
        <v>31</v>
      </c>
      <c r="AI78">
        <v>0</v>
      </c>
      <c r="AJ78" s="9">
        <f>AA78/Y78</f>
        <v>0.21621621621621623</v>
      </c>
      <c r="AK78" s="9">
        <f>(AA78+AG78)/(Y78+AG78)</f>
        <v>0.30952380952380953</v>
      </c>
      <c r="AL78" s="9">
        <f>(AE78+(AB78*2)+(AC78*3)+(AD78*4))/Y78</f>
        <v>0.36936936936936937</v>
      </c>
      <c r="AM78" s="10">
        <f>AK78+AL78</f>
        <v>0.6788931788931789</v>
      </c>
      <c r="AN78" s="7" t="str">
        <f>C78</f>
        <v>Hernandez</v>
      </c>
      <c r="AO78" s="7" t="str">
        <f>B78</f>
        <v>Kike</v>
      </c>
      <c r="AP78" s="7" t="str">
        <f>D78</f>
        <v>LAD</v>
      </c>
      <c r="AQ78">
        <v>88</v>
      </c>
      <c r="AR78">
        <v>239</v>
      </c>
      <c r="AS78">
        <v>37</v>
      </c>
      <c r="AT78">
        <v>55</v>
      </c>
      <c r="AU78">
        <v>8</v>
      </c>
      <c r="AV78">
        <v>1</v>
      </c>
      <c r="AW78">
        <v>16</v>
      </c>
      <c r="AX78" s="7">
        <f>AT78-AU78-AV78-AW78</f>
        <v>30</v>
      </c>
      <c r="AY78">
        <v>34</v>
      </c>
      <c r="AZ78">
        <v>29</v>
      </c>
      <c r="BA78">
        <v>56</v>
      </c>
      <c r="BB78">
        <v>1</v>
      </c>
      <c r="BC78" s="9">
        <f>AT78/AR78</f>
        <v>0.2301255230125523</v>
      </c>
      <c r="BD78" s="9">
        <f>(AT78+AZ78)/(AR78+AZ78)</f>
        <v>0.31343283582089554</v>
      </c>
      <c r="BE78" s="9">
        <f>(AX78+(AU78*2)+(AV78*3)+(AW78*4))/AR78</f>
        <v>0.47280334728033474</v>
      </c>
      <c r="BF78" s="10">
        <f>BD78+BE78</f>
        <v>0.7862361831012303</v>
      </c>
    </row>
    <row r="79" spans="1:58" ht="12.75">
      <c r="A79" t="s">
        <v>69</v>
      </c>
      <c r="B79" t="s">
        <v>208</v>
      </c>
      <c r="C79" t="s">
        <v>209</v>
      </c>
      <c r="D79" t="s">
        <v>156</v>
      </c>
      <c r="E79" s="7">
        <f>X79+AQ79</f>
        <v>146</v>
      </c>
      <c r="F79" s="7">
        <f>Y79+AR79</f>
        <v>561</v>
      </c>
      <c r="G79" s="7">
        <f>Z79+AS79</f>
        <v>82</v>
      </c>
      <c r="H79" s="7">
        <f>AA79+AT79</f>
        <v>164</v>
      </c>
      <c r="I79" s="7">
        <f>AB79+AU79</f>
        <v>32</v>
      </c>
      <c r="J79" s="7">
        <f>AC79+AV79</f>
        <v>4</v>
      </c>
      <c r="K79" s="2">
        <f>AD79+AW79</f>
        <v>24</v>
      </c>
      <c r="L79" s="7">
        <f>H79-I79-J79-K79</f>
        <v>104</v>
      </c>
      <c r="M79" s="7">
        <f>AF79+AY79</f>
        <v>79</v>
      </c>
      <c r="N79" s="7">
        <f>AG79+AZ79</f>
        <v>39</v>
      </c>
      <c r="O79" s="7">
        <f>AH79+BA79</f>
        <v>124</v>
      </c>
      <c r="P79" s="7">
        <f>AI79+BB79</f>
        <v>8</v>
      </c>
      <c r="Q79" s="8">
        <f>H79/F79</f>
        <v>0.29233511586452765</v>
      </c>
      <c r="R79" s="9">
        <f>(H79+N79)/(F79+N79)</f>
        <v>0.3383333333333333</v>
      </c>
      <c r="S79" s="9">
        <f>(L79+(I79*2)+(J79*3)+(K79*4))/F79</f>
        <v>0.4919786096256685</v>
      </c>
      <c r="T79" s="10">
        <f>R79+S79</f>
        <v>0.8303119429590018</v>
      </c>
      <c r="U79" s="7" t="str">
        <f>C79</f>
        <v>Herrera</v>
      </c>
      <c r="V79" s="7" t="str">
        <f>B79</f>
        <v>Odubel</v>
      </c>
      <c r="W79" s="7" t="str">
        <f>D79</f>
        <v>PHI</v>
      </c>
      <c r="X79">
        <v>54</v>
      </c>
      <c r="Y79">
        <v>198</v>
      </c>
      <c r="Z79">
        <v>35</v>
      </c>
      <c r="AA79">
        <v>64</v>
      </c>
      <c r="AB79">
        <v>17</v>
      </c>
      <c r="AC79">
        <v>2</v>
      </c>
      <c r="AD79">
        <v>8</v>
      </c>
      <c r="AE79" s="7">
        <f>AA79-AB79-AC79-AD79</f>
        <v>37</v>
      </c>
      <c r="AF79">
        <v>27</v>
      </c>
      <c r="AG79">
        <v>15</v>
      </c>
      <c r="AH79">
        <v>42</v>
      </c>
      <c r="AI79">
        <v>3</v>
      </c>
      <c r="AJ79" s="9">
        <f>AA79/Y79</f>
        <v>0.32323232323232326</v>
      </c>
      <c r="AK79" s="9">
        <f>(AA79+AG79)/(Y79+AG79)</f>
        <v>0.37089201877934275</v>
      </c>
      <c r="AL79" s="9">
        <f>(AE79+(AB79*2)+(AC79*3)+(AD79*4))/Y79</f>
        <v>0.5505050505050505</v>
      </c>
      <c r="AM79" s="10">
        <f>AK79+AL79</f>
        <v>0.9213970692843932</v>
      </c>
      <c r="AN79" s="7" t="str">
        <f>C79</f>
        <v>Herrera</v>
      </c>
      <c r="AO79" s="7" t="str">
        <f>B79</f>
        <v>Odubel</v>
      </c>
      <c r="AP79" s="7" t="str">
        <f>D79</f>
        <v>PHI</v>
      </c>
      <c r="AQ79">
        <v>92</v>
      </c>
      <c r="AR79">
        <v>363</v>
      </c>
      <c r="AS79">
        <v>47</v>
      </c>
      <c r="AT79">
        <v>100</v>
      </c>
      <c r="AU79">
        <v>15</v>
      </c>
      <c r="AV79">
        <v>2</v>
      </c>
      <c r="AW79">
        <v>16</v>
      </c>
      <c r="AX79" s="7">
        <f>AT79-AU79-AV79-AW79</f>
        <v>67</v>
      </c>
      <c r="AY79">
        <v>52</v>
      </c>
      <c r="AZ79">
        <v>24</v>
      </c>
      <c r="BA79">
        <v>82</v>
      </c>
      <c r="BB79">
        <v>5</v>
      </c>
      <c r="BC79" s="9">
        <f>AT79/AR79</f>
        <v>0.27548209366391185</v>
      </c>
      <c r="BD79" s="9">
        <f>(AT79+AZ79)/(AR79+AZ79)</f>
        <v>0.32041343669250644</v>
      </c>
      <c r="BE79" s="9">
        <f>(AX79+(AU79*2)+(AV79*3)+(AW79*4))/AR79</f>
        <v>0.46005509641873277</v>
      </c>
      <c r="BF79" s="10">
        <f>BD79+BE79</f>
        <v>0.7804685331112392</v>
      </c>
    </row>
    <row r="80" spans="1:58" ht="12.75">
      <c r="A80" t="s">
        <v>69</v>
      </c>
      <c r="B80" t="s">
        <v>210</v>
      </c>
      <c r="C80" t="s">
        <v>211</v>
      </c>
      <c r="D80" t="s">
        <v>43</v>
      </c>
      <c r="E80" s="7">
        <f>X80+AQ80</f>
        <v>104</v>
      </c>
      <c r="F80" s="7">
        <f>Y80+AR80</f>
        <v>370</v>
      </c>
      <c r="G80" s="7">
        <f>Z80+AS80</f>
        <v>60</v>
      </c>
      <c r="H80" s="7">
        <f>AA80+AT80</f>
        <v>89</v>
      </c>
      <c r="I80" s="7">
        <f>AB80+AU80</f>
        <v>16</v>
      </c>
      <c r="J80" s="7">
        <f>AC80+AV80</f>
        <v>2</v>
      </c>
      <c r="K80" s="2">
        <f>AD80+AW80</f>
        <v>21</v>
      </c>
      <c r="L80" s="7">
        <f>H80-I80-J80-K80</f>
        <v>50</v>
      </c>
      <c r="M80" s="7">
        <f>AF80+AY80</f>
        <v>59</v>
      </c>
      <c r="N80" s="7">
        <f>AG80+AZ80</f>
        <v>55</v>
      </c>
      <c r="O80" s="7">
        <f>AH80+BA80</f>
        <v>87</v>
      </c>
      <c r="P80" s="7">
        <f>AI80+BB80</f>
        <v>11</v>
      </c>
      <c r="Q80" s="8">
        <f>H80/F80</f>
        <v>0.24054054054054055</v>
      </c>
      <c r="R80" s="9">
        <f>(H80+N80)/(F80+N80)</f>
        <v>0.3388235294117647</v>
      </c>
      <c r="S80" s="9">
        <f>(L80+(I80*2)+(J80*3)+(K80*4))/F80</f>
        <v>0.4648648648648649</v>
      </c>
      <c r="T80" s="10">
        <f>R80+S80</f>
        <v>0.8036883942766295</v>
      </c>
      <c r="U80" s="7" t="str">
        <f>C80</f>
        <v>Hicks</v>
      </c>
      <c r="V80" s="7" t="str">
        <f>B80</f>
        <v>Aaron</v>
      </c>
      <c r="W80" s="7" t="str">
        <f>D80</f>
        <v>NYY</v>
      </c>
      <c r="X80">
        <v>28</v>
      </c>
      <c r="Y80">
        <v>101</v>
      </c>
      <c r="Z80">
        <v>14</v>
      </c>
      <c r="AA80">
        <v>22</v>
      </c>
      <c r="AB80">
        <v>3</v>
      </c>
      <c r="AC80">
        <v>0</v>
      </c>
      <c r="AD80">
        <v>5</v>
      </c>
      <c r="AE80" s="7">
        <f>AA80-AB80-AC80-AD80</f>
        <v>14</v>
      </c>
      <c r="AF80">
        <v>15</v>
      </c>
      <c r="AG80">
        <v>14</v>
      </c>
      <c r="AH80">
        <v>25</v>
      </c>
      <c r="AI80">
        <v>3</v>
      </c>
      <c r="AJ80" s="9">
        <f>AA80/Y80</f>
        <v>0.21782178217821782</v>
      </c>
      <c r="AK80" s="9">
        <f>(AA80+AG80)/(Y80+AG80)</f>
        <v>0.3130434782608696</v>
      </c>
      <c r="AL80" s="9">
        <f>(AE80+(AB80*2)+(AC80*3)+(AD80*4))/Y80</f>
        <v>0.39603960396039606</v>
      </c>
      <c r="AM80" s="10">
        <f>AK80+AL80</f>
        <v>0.7090830822212657</v>
      </c>
      <c r="AN80" s="7" t="str">
        <f>C80</f>
        <v>Hicks</v>
      </c>
      <c r="AO80" s="7" t="str">
        <f>B80</f>
        <v>Aaron</v>
      </c>
      <c r="AP80" s="7" t="str">
        <f>D80</f>
        <v>NYY</v>
      </c>
      <c r="AQ80">
        <v>76</v>
      </c>
      <c r="AR80">
        <v>269</v>
      </c>
      <c r="AS80">
        <v>46</v>
      </c>
      <c r="AT80">
        <v>67</v>
      </c>
      <c r="AU80">
        <v>13</v>
      </c>
      <c r="AV80">
        <v>2</v>
      </c>
      <c r="AW80">
        <v>16</v>
      </c>
      <c r="AX80" s="7">
        <f>AT80-AU80-AV80-AW80</f>
        <v>36</v>
      </c>
      <c r="AY80">
        <v>44</v>
      </c>
      <c r="AZ80">
        <v>41</v>
      </c>
      <c r="BA80">
        <v>62</v>
      </c>
      <c r="BB80">
        <v>8</v>
      </c>
      <c r="BC80" s="9">
        <f>AT80/AR80</f>
        <v>0.24907063197026022</v>
      </c>
      <c r="BD80" s="9">
        <f>(AT80+AZ80)/(AR80+AZ80)</f>
        <v>0.34838709677419355</v>
      </c>
      <c r="BE80" s="9">
        <f>(AX80+(AU80*2)+(AV80*3)+(AW80*4))/AR80</f>
        <v>0.49070631970260226</v>
      </c>
      <c r="BF80" s="10">
        <f>BD80+BE80</f>
        <v>0.8390934164767958</v>
      </c>
    </row>
    <row r="81" spans="1:58" ht="12.75">
      <c r="A81" t="s">
        <v>63</v>
      </c>
      <c r="B81" t="s">
        <v>212</v>
      </c>
      <c r="C81" t="s">
        <v>213</v>
      </c>
      <c r="D81" t="s">
        <v>156</v>
      </c>
      <c r="E81" s="7">
        <f>X81+AQ81</f>
        <v>136</v>
      </c>
      <c r="F81" s="7">
        <f>Y81+AR81</f>
        <v>479</v>
      </c>
      <c r="G81" s="7">
        <f>Z81+AS81</f>
        <v>86</v>
      </c>
      <c r="H81" s="7">
        <f>AA81+AT81</f>
        <v>122</v>
      </c>
      <c r="I81" s="7">
        <f>AB81+AU81</f>
        <v>28</v>
      </c>
      <c r="J81" s="7">
        <f>AC81+AV81</f>
        <v>0</v>
      </c>
      <c r="K81" s="2">
        <f>AD81+AW81</f>
        <v>32</v>
      </c>
      <c r="L81" s="7">
        <f>H81-I81-J81-K81</f>
        <v>62</v>
      </c>
      <c r="M81" s="7">
        <f>AF81+AY81</f>
        <v>104</v>
      </c>
      <c r="N81" s="7">
        <f>AG81+AZ81</f>
        <v>88</v>
      </c>
      <c r="O81" s="7">
        <f>AH81+BA81</f>
        <v>139</v>
      </c>
      <c r="P81" s="7">
        <f>AI81+BB81</f>
        <v>6</v>
      </c>
      <c r="Q81" s="8">
        <f>H81/F81</f>
        <v>0.2546972860125261</v>
      </c>
      <c r="R81" s="9">
        <f>(H81+N81)/(F81+N81)</f>
        <v>0.37037037037037035</v>
      </c>
      <c r="S81" s="9">
        <f>(L81+(I81*2)+(J81*3)+(K81*4))/F81</f>
        <v>0.5135699373695198</v>
      </c>
      <c r="T81" s="10">
        <f>R81+S81</f>
        <v>0.8839403077398902</v>
      </c>
      <c r="U81" s="7" t="str">
        <f>C81</f>
        <v>Hoskins</v>
      </c>
      <c r="V81" s="7" t="str">
        <f>B81</f>
        <v>Rhys</v>
      </c>
      <c r="W81" s="7" t="str">
        <f>D81</f>
        <v>PHI</v>
      </c>
      <c r="X81">
        <v>50</v>
      </c>
      <c r="Y81">
        <v>170</v>
      </c>
      <c r="Z81">
        <v>37</v>
      </c>
      <c r="AA81">
        <v>44</v>
      </c>
      <c r="AB81">
        <v>7</v>
      </c>
      <c r="AC81">
        <v>0</v>
      </c>
      <c r="AD81">
        <v>18</v>
      </c>
      <c r="AE81" s="7">
        <f>AA81-AB81-AC81-AD81</f>
        <v>19</v>
      </c>
      <c r="AF81">
        <v>48</v>
      </c>
      <c r="AG81">
        <v>37</v>
      </c>
      <c r="AH81">
        <v>46</v>
      </c>
      <c r="AI81">
        <v>2</v>
      </c>
      <c r="AJ81" s="9">
        <f>AA81/Y81</f>
        <v>0.25882352941176473</v>
      </c>
      <c r="AK81" s="9">
        <f>(AA81+AG81)/(Y81+AG81)</f>
        <v>0.391304347826087</v>
      </c>
      <c r="AL81" s="9">
        <f>(AE81+(AB81*2)+(AC81*3)+(AD81*4))/Y81</f>
        <v>0.6176470588235294</v>
      </c>
      <c r="AM81" s="10">
        <f>AK81+AL81</f>
        <v>1.0089514066496164</v>
      </c>
      <c r="AN81" s="7" t="str">
        <f>C81</f>
        <v>Hoskins</v>
      </c>
      <c r="AO81" s="7" t="str">
        <f>B81</f>
        <v>Rhys</v>
      </c>
      <c r="AP81" s="7" t="str">
        <f>D81</f>
        <v>PHI</v>
      </c>
      <c r="AQ81">
        <v>86</v>
      </c>
      <c r="AR81">
        <v>309</v>
      </c>
      <c r="AS81">
        <v>49</v>
      </c>
      <c r="AT81">
        <v>78</v>
      </c>
      <c r="AU81">
        <v>21</v>
      </c>
      <c r="AV81">
        <v>0</v>
      </c>
      <c r="AW81">
        <v>14</v>
      </c>
      <c r="AX81" s="7">
        <f>AT81-AU81-AV81-AW81</f>
        <v>43</v>
      </c>
      <c r="AY81">
        <v>56</v>
      </c>
      <c r="AZ81">
        <v>51</v>
      </c>
      <c r="BA81">
        <v>93</v>
      </c>
      <c r="BB81">
        <v>4</v>
      </c>
      <c r="BC81" s="9">
        <f>AT81/AR81</f>
        <v>0.2524271844660194</v>
      </c>
      <c r="BD81" s="9">
        <f>(AT81+AZ81)/(AR81+AZ81)</f>
        <v>0.35833333333333334</v>
      </c>
      <c r="BE81" s="9">
        <f>(AX81+(AU81*2)+(AV81*3)+(AW81*4))/AR81</f>
        <v>0.4563106796116505</v>
      </c>
      <c r="BF81" s="10">
        <f>BD81+BE81</f>
        <v>0.8146440129449839</v>
      </c>
    </row>
    <row r="82" spans="1:58" ht="12.75">
      <c r="A82" t="s">
        <v>10</v>
      </c>
      <c r="B82" t="s">
        <v>214</v>
      </c>
      <c r="C82" t="s">
        <v>215</v>
      </c>
      <c r="D82" t="s">
        <v>216</v>
      </c>
      <c r="E82" s="7">
        <f>X82+AQ82</f>
        <v>169</v>
      </c>
      <c r="F82" s="7">
        <f>Y82+AR82</f>
        <v>640</v>
      </c>
      <c r="G82" s="7">
        <f>Z82+AS82</f>
        <v>90</v>
      </c>
      <c r="H82" s="7">
        <f>AA82+AT82</f>
        <v>178</v>
      </c>
      <c r="I82" s="7">
        <f>AB82+AU82</f>
        <v>34</v>
      </c>
      <c r="J82" s="7">
        <f>AC82+AV82</f>
        <v>1</v>
      </c>
      <c r="K82" s="2">
        <f>AD82+AW82</f>
        <v>23</v>
      </c>
      <c r="L82" s="7">
        <f>H82-I82-J82-K82</f>
        <v>120</v>
      </c>
      <c r="M82" s="7">
        <f>AF82+AY82</f>
        <v>93</v>
      </c>
      <c r="N82" s="7">
        <f>AG82+AZ82</f>
        <v>72</v>
      </c>
      <c r="O82" s="7">
        <f>AH82+BA82</f>
        <v>140</v>
      </c>
      <c r="P82" s="7">
        <f>AI82+BB82</f>
        <v>7</v>
      </c>
      <c r="Q82" s="8">
        <f>H82/F82</f>
        <v>0.278125</v>
      </c>
      <c r="R82" s="9">
        <f>(H82+N82)/(F82+N82)</f>
        <v>0.351123595505618</v>
      </c>
      <c r="S82" s="9">
        <f>(L82+(I82*2)+(J82*3)+(K82*4))/F82</f>
        <v>0.4421875</v>
      </c>
      <c r="T82" s="10">
        <f>R82+S82</f>
        <v>0.793311095505618</v>
      </c>
      <c r="U82" s="7" t="str">
        <f>C82</f>
        <v>Hosmer</v>
      </c>
      <c r="V82" s="7" t="str">
        <f>B82</f>
        <v>Eric</v>
      </c>
      <c r="W82" s="7" t="str">
        <f>D82</f>
        <v>KC / SD</v>
      </c>
      <c r="X82">
        <v>75</v>
      </c>
      <c r="Y82">
        <v>270</v>
      </c>
      <c r="Z82">
        <v>49</v>
      </c>
      <c r="AA82">
        <v>86</v>
      </c>
      <c r="AB82">
        <v>11</v>
      </c>
      <c r="AC82">
        <v>0</v>
      </c>
      <c r="AD82">
        <v>13</v>
      </c>
      <c r="AE82" s="7">
        <f>AA82-AB82-AC82-AD82</f>
        <v>62</v>
      </c>
      <c r="AF82">
        <v>52</v>
      </c>
      <c r="AG82">
        <v>35</v>
      </c>
      <c r="AH82">
        <v>48</v>
      </c>
      <c r="AI82">
        <v>3</v>
      </c>
      <c r="AJ82" s="9">
        <f>AA82/Y82</f>
        <v>0.31851851851851853</v>
      </c>
      <c r="AK82" s="9">
        <f>(AA82+AG82)/(Y82+AG82)</f>
        <v>0.39672131147540984</v>
      </c>
      <c r="AL82" s="9">
        <f>(AE82+(AB82*2)+(AC82*3)+(AD82*4))/Y82</f>
        <v>0.5037037037037037</v>
      </c>
      <c r="AM82" s="10">
        <f>AK82+AL82</f>
        <v>0.9004250151791136</v>
      </c>
      <c r="AN82" s="7" t="str">
        <f>C82</f>
        <v>Hosmer</v>
      </c>
      <c r="AO82" s="7" t="str">
        <f>B82</f>
        <v>Eric</v>
      </c>
      <c r="AP82" s="7" t="str">
        <f>D82</f>
        <v>KC / SD</v>
      </c>
      <c r="AQ82">
        <v>94</v>
      </c>
      <c r="AR82">
        <v>370</v>
      </c>
      <c r="AS82">
        <v>41</v>
      </c>
      <c r="AT82">
        <v>92</v>
      </c>
      <c r="AU82">
        <v>23</v>
      </c>
      <c r="AV82">
        <v>1</v>
      </c>
      <c r="AW82">
        <v>10</v>
      </c>
      <c r="AX82" s="7">
        <f>AT82-AU82-AV82-AW82</f>
        <v>58</v>
      </c>
      <c r="AY82">
        <v>41</v>
      </c>
      <c r="AZ82">
        <v>37</v>
      </c>
      <c r="BA82">
        <v>92</v>
      </c>
      <c r="BB82">
        <v>4</v>
      </c>
      <c r="BC82" s="9">
        <f>AT82/AR82</f>
        <v>0.24864864864864866</v>
      </c>
      <c r="BD82" s="9">
        <f>(AT82+AZ82)/(AR82+AZ82)</f>
        <v>0.31695331695331697</v>
      </c>
      <c r="BE82" s="9">
        <f>(AX82+(AU82*2)+(AV82*3)+(AW82*4))/AR82</f>
        <v>0.3972972972972973</v>
      </c>
      <c r="BF82" s="10">
        <f>BD82+BE82</f>
        <v>0.7142506142506142</v>
      </c>
    </row>
    <row r="83" spans="1:58" ht="12.75">
      <c r="A83" t="s">
        <v>36</v>
      </c>
      <c r="B83" t="s">
        <v>19</v>
      </c>
      <c r="C83" t="s">
        <v>217</v>
      </c>
      <c r="D83" t="s">
        <v>105</v>
      </c>
      <c r="E83" s="7">
        <f>X83+AQ83</f>
        <v>150</v>
      </c>
      <c r="F83" s="7">
        <f>Y83+AR83</f>
        <v>524</v>
      </c>
      <c r="G83" s="7">
        <f>Z83+AS83</f>
        <v>53</v>
      </c>
      <c r="H83" s="7">
        <f>AA83+AT83</f>
        <v>139</v>
      </c>
      <c r="I83" s="7">
        <f>AB83+AU83</f>
        <v>37</v>
      </c>
      <c r="J83" s="7">
        <f>AC83+AV83</f>
        <v>3</v>
      </c>
      <c r="K83" s="2">
        <f>AD83+AW83</f>
        <v>6</v>
      </c>
      <c r="L83" s="7">
        <f>H83-I83-J83-K83</f>
        <v>93</v>
      </c>
      <c r="M83" s="7">
        <f>AF83+AY83</f>
        <v>64</v>
      </c>
      <c r="N83" s="7">
        <f>AG83+AZ83</f>
        <v>23</v>
      </c>
      <c r="O83" s="7">
        <f>AH83+BA83</f>
        <v>62</v>
      </c>
      <c r="P83" s="7">
        <f>AI83+BB83</f>
        <v>15</v>
      </c>
      <c r="Q83" s="8">
        <f>H83/F83</f>
        <v>0.2652671755725191</v>
      </c>
      <c r="R83" s="9">
        <f>(H83+N83)/(F83+N83)</f>
        <v>0.2961608775137112</v>
      </c>
      <c r="S83" s="9">
        <f>(L83+(I83*2)+(J83*3)+(K83*4))/F83</f>
        <v>0.3816793893129771</v>
      </c>
      <c r="T83" s="10">
        <f>R83+S83</f>
        <v>0.6778402668266883</v>
      </c>
      <c r="U83" s="7" t="str">
        <f>C83</f>
        <v>Iglesias</v>
      </c>
      <c r="V83" s="7" t="str">
        <f>B83</f>
        <v>Jose</v>
      </c>
      <c r="W83" s="7" t="str">
        <f>D83</f>
        <v>DET</v>
      </c>
      <c r="X83">
        <v>58</v>
      </c>
      <c r="Y83">
        <v>204</v>
      </c>
      <c r="Z83">
        <v>24</v>
      </c>
      <c r="AA83">
        <v>54</v>
      </c>
      <c r="AB83">
        <v>15</v>
      </c>
      <c r="AC83">
        <v>0</v>
      </c>
      <c r="AD83">
        <v>4</v>
      </c>
      <c r="AE83" s="7">
        <f>AA83-AB83-AC83-AD83</f>
        <v>35</v>
      </c>
      <c r="AF83">
        <v>30</v>
      </c>
      <c r="AG83">
        <v>10</v>
      </c>
      <c r="AH83">
        <v>28</v>
      </c>
      <c r="AI83">
        <v>3</v>
      </c>
      <c r="AJ83" s="9">
        <f>AA83/Y83</f>
        <v>0.2647058823529412</v>
      </c>
      <c r="AK83" s="9">
        <f>(AA83+AG83)/(Y83+AG83)</f>
        <v>0.29906542056074764</v>
      </c>
      <c r="AL83" s="9">
        <f>(AE83+(AB83*2)+(AC83*3)+(AD83*4))/Y83</f>
        <v>0.39705882352941174</v>
      </c>
      <c r="AM83" s="10">
        <f>AK83+AL83</f>
        <v>0.6961242440901594</v>
      </c>
      <c r="AN83" s="7" t="str">
        <f>C83</f>
        <v>Iglesias</v>
      </c>
      <c r="AO83" s="7" t="str">
        <f>B83</f>
        <v>Jose</v>
      </c>
      <c r="AP83" s="7" t="str">
        <f>D83</f>
        <v>DET</v>
      </c>
      <c r="AQ83">
        <v>92</v>
      </c>
      <c r="AR83">
        <v>320</v>
      </c>
      <c r="AS83">
        <v>29</v>
      </c>
      <c r="AT83">
        <v>85</v>
      </c>
      <c r="AU83">
        <v>22</v>
      </c>
      <c r="AV83">
        <v>3</v>
      </c>
      <c r="AW83">
        <v>2</v>
      </c>
      <c r="AX83" s="7">
        <f>AT83-AU83-AV83-AW83</f>
        <v>58</v>
      </c>
      <c r="AY83">
        <v>34</v>
      </c>
      <c r="AZ83">
        <v>13</v>
      </c>
      <c r="BA83">
        <v>34</v>
      </c>
      <c r="BB83">
        <v>12</v>
      </c>
      <c r="BC83" s="9">
        <f>AT83/AR83</f>
        <v>0.265625</v>
      </c>
      <c r="BD83" s="9">
        <f>(AT83+AZ83)/(AR83+AZ83)</f>
        <v>0.29429429429429427</v>
      </c>
      <c r="BE83" s="9">
        <f>(AX83+(AU83*2)+(AV83*3)+(AW83*4))/AR83</f>
        <v>0.371875</v>
      </c>
      <c r="BF83" s="10">
        <f>BD83+BE83</f>
        <v>0.6661692942942943</v>
      </c>
    </row>
    <row r="84" spans="1:58" ht="12.75">
      <c r="A84" t="s">
        <v>69</v>
      </c>
      <c r="B84" t="s">
        <v>218</v>
      </c>
      <c r="C84" t="s">
        <v>219</v>
      </c>
      <c r="D84" t="s">
        <v>27</v>
      </c>
      <c r="E84" s="7">
        <f>X84+AQ84</f>
        <v>161</v>
      </c>
      <c r="F84" s="7">
        <f>Y84+AR84</f>
        <v>656</v>
      </c>
      <c r="G84" s="7">
        <f>Z84+AS84</f>
        <v>87</v>
      </c>
      <c r="H84" s="7">
        <f>AA84+AT84</f>
        <v>177</v>
      </c>
      <c r="I84" s="7">
        <f>AB84+AU84</f>
        <v>24</v>
      </c>
      <c r="J84" s="7">
        <f>AC84+AV84</f>
        <v>6</v>
      </c>
      <c r="K84" s="2">
        <f>AD84+AW84</f>
        <v>10</v>
      </c>
      <c r="L84" s="7">
        <f>H84-I84-J84-K84</f>
        <v>137</v>
      </c>
      <c r="M84" s="7">
        <f>AF84+AY84</f>
        <v>55</v>
      </c>
      <c r="N84" s="7">
        <f>AG84+AZ84</f>
        <v>53</v>
      </c>
      <c r="O84" s="7">
        <f>AH84+BA84</f>
        <v>91</v>
      </c>
      <c r="P84" s="7">
        <f>AI84+BB84</f>
        <v>34</v>
      </c>
      <c r="Q84" s="8">
        <f>H84/F84</f>
        <v>0.2698170731707317</v>
      </c>
      <c r="R84" s="9">
        <f>(H84+N84)/(F84+N84)</f>
        <v>0.3244005641748942</v>
      </c>
      <c r="S84" s="9">
        <f>(L84+(I84*2)+(J84*3)+(K84*4))/F84</f>
        <v>0.3704268292682927</v>
      </c>
      <c r="T84" s="10">
        <f>R84+S84</f>
        <v>0.6948273934431869</v>
      </c>
      <c r="U84" s="7" t="str">
        <f>C84</f>
        <v>Inciarte</v>
      </c>
      <c r="V84" s="7" t="str">
        <f>B84</f>
        <v>Ender</v>
      </c>
      <c r="W84" s="7" t="str">
        <f>D84</f>
        <v>ATL</v>
      </c>
      <c r="X84">
        <v>70</v>
      </c>
      <c r="Y84">
        <v>291</v>
      </c>
      <c r="Z84">
        <v>35</v>
      </c>
      <c r="AA84">
        <v>89</v>
      </c>
      <c r="AB84">
        <v>11</v>
      </c>
      <c r="AC84">
        <v>4</v>
      </c>
      <c r="AD84">
        <v>4</v>
      </c>
      <c r="AE84" s="7">
        <f>AA84-AB84-AC84-AD84</f>
        <v>70</v>
      </c>
      <c r="AF84">
        <v>21</v>
      </c>
      <c r="AG84">
        <v>20</v>
      </c>
      <c r="AH84">
        <v>36</v>
      </c>
      <c r="AI84">
        <v>11</v>
      </c>
      <c r="AJ84" s="9">
        <f>AA84/Y84</f>
        <v>0.30584192439862545</v>
      </c>
      <c r="AK84" s="9">
        <f>(AA84+AG84)/(Y84+AG84)</f>
        <v>0.3504823151125402</v>
      </c>
      <c r="AL84" s="9">
        <f>(AE84+(AB84*2)+(AC84*3)+(AD84*4))/Y84</f>
        <v>0.41237113402061853</v>
      </c>
      <c r="AM84" s="10">
        <f>AK84+AL84</f>
        <v>0.7628534491331587</v>
      </c>
      <c r="AN84" s="7" t="str">
        <f>C84</f>
        <v>Inciarte</v>
      </c>
      <c r="AO84" s="7" t="str">
        <f>B84</f>
        <v>Ender</v>
      </c>
      <c r="AP84" s="7" t="str">
        <f>D84</f>
        <v>ATL</v>
      </c>
      <c r="AQ84">
        <v>91</v>
      </c>
      <c r="AR84">
        <v>365</v>
      </c>
      <c r="AS84">
        <v>52</v>
      </c>
      <c r="AT84">
        <v>88</v>
      </c>
      <c r="AU84">
        <v>13</v>
      </c>
      <c r="AV84">
        <v>2</v>
      </c>
      <c r="AW84">
        <v>6</v>
      </c>
      <c r="AX84" s="7">
        <f>AT84-AU84-AV84-AW84</f>
        <v>67</v>
      </c>
      <c r="AY84">
        <v>34</v>
      </c>
      <c r="AZ84">
        <v>33</v>
      </c>
      <c r="BA84">
        <v>55</v>
      </c>
      <c r="BB84">
        <v>23</v>
      </c>
      <c r="BC84" s="9">
        <f>AT84/AR84</f>
        <v>0.2410958904109589</v>
      </c>
      <c r="BD84" s="9">
        <f>(AT84+AZ84)/(AR84+AZ84)</f>
        <v>0.30402010050251255</v>
      </c>
      <c r="BE84" s="9">
        <f>(AX84+(AU84*2)+(AV84*3)+(AW84*4))/AR84</f>
        <v>0.336986301369863</v>
      </c>
      <c r="BF84" s="10">
        <f>BD84+BE84</f>
        <v>0.6410064018723756</v>
      </c>
    </row>
    <row r="85" spans="1:58" ht="12.75">
      <c r="A85" t="s">
        <v>63</v>
      </c>
      <c r="B85" t="s">
        <v>220</v>
      </c>
      <c r="C85" t="s">
        <v>81</v>
      </c>
      <c r="D85" t="s">
        <v>221</v>
      </c>
      <c r="E85" s="7">
        <f>X85+AQ85</f>
        <v>158</v>
      </c>
      <c r="F85" s="7">
        <f>Y85+AR85</f>
        <v>577</v>
      </c>
      <c r="G85" s="7">
        <f>Z85+AS85</f>
        <v>91</v>
      </c>
      <c r="H85" s="7">
        <f>AA85+AT85</f>
        <v>163</v>
      </c>
      <c r="I85" s="7">
        <f>AB85+AU85</f>
        <v>23</v>
      </c>
      <c r="J85" s="7">
        <f>AC85+AV85</f>
        <v>5</v>
      </c>
      <c r="K85" s="2">
        <f>AD85+AW85</f>
        <v>3</v>
      </c>
      <c r="L85" s="7">
        <f>H85-I85-J85-K85</f>
        <v>132</v>
      </c>
      <c r="M85" s="7">
        <f>AF85+AY85</f>
        <v>46</v>
      </c>
      <c r="N85" s="7">
        <f>AG85+AZ85</f>
        <v>45</v>
      </c>
      <c r="O85" s="7">
        <f>AH85+BA85</f>
        <v>108</v>
      </c>
      <c r="P85" s="7">
        <f>AI85+BB85</f>
        <v>9</v>
      </c>
      <c r="Q85" s="8">
        <f>H85/F85</f>
        <v>0.2824956672443674</v>
      </c>
      <c r="R85" s="9">
        <f>(H85+N85)/(F85+N85)</f>
        <v>0.33440514469453375</v>
      </c>
      <c r="S85" s="9">
        <f>(L85+(I85*2)+(J85*3)+(K85*4))/F85</f>
        <v>0.35528596187175043</v>
      </c>
      <c r="T85" s="10">
        <f>R85+S85</f>
        <v>0.6896911065662842</v>
      </c>
      <c r="U85" s="7" t="str">
        <f>C85</f>
        <v>Jay</v>
      </c>
      <c r="V85" s="7" t="str">
        <f>B85</f>
        <v>John</v>
      </c>
      <c r="W85" s="7" t="str">
        <f>D85</f>
        <v>CHC / KC / ARZ</v>
      </c>
      <c r="X85">
        <v>66</v>
      </c>
      <c r="Y85">
        <v>209</v>
      </c>
      <c r="Z85">
        <v>37</v>
      </c>
      <c r="AA85">
        <v>61</v>
      </c>
      <c r="AB85">
        <v>9</v>
      </c>
      <c r="AC85">
        <v>2</v>
      </c>
      <c r="AD85">
        <v>0</v>
      </c>
      <c r="AE85" s="7">
        <f>AA85-AB85-AC85-AD85</f>
        <v>50</v>
      </c>
      <c r="AF85">
        <v>16</v>
      </c>
      <c r="AG85">
        <v>19</v>
      </c>
      <c r="AH85">
        <v>41</v>
      </c>
      <c r="AI85">
        <v>5</v>
      </c>
      <c r="AJ85" s="9">
        <f>AA85/Y85</f>
        <v>0.291866028708134</v>
      </c>
      <c r="AK85" s="9">
        <f>(AA85+AG85)/(Y85+AG85)</f>
        <v>0.3508771929824561</v>
      </c>
      <c r="AL85" s="9">
        <f>(AE85+(AB85*2)+(AC85*3)+(AD85*4))/Y85</f>
        <v>0.35406698564593303</v>
      </c>
      <c r="AM85" s="10">
        <f>AK85+AL85</f>
        <v>0.7049441786283892</v>
      </c>
      <c r="AN85" s="7" t="str">
        <f>C85</f>
        <v>Jay</v>
      </c>
      <c r="AO85" s="7" t="str">
        <f>B85</f>
        <v>John</v>
      </c>
      <c r="AP85" s="7" t="str">
        <f>D85</f>
        <v>CHC / KC / ARZ</v>
      </c>
      <c r="AQ85">
        <v>92</v>
      </c>
      <c r="AR85">
        <v>368</v>
      </c>
      <c r="AS85">
        <v>54</v>
      </c>
      <c r="AT85">
        <v>102</v>
      </c>
      <c r="AU85">
        <v>14</v>
      </c>
      <c r="AV85">
        <v>3</v>
      </c>
      <c r="AW85">
        <v>3</v>
      </c>
      <c r="AX85" s="7">
        <f>AT85-AU85-AV85-AW85</f>
        <v>82</v>
      </c>
      <c r="AY85">
        <v>30</v>
      </c>
      <c r="AZ85">
        <v>26</v>
      </c>
      <c r="BA85">
        <v>67</v>
      </c>
      <c r="BB85">
        <v>4</v>
      </c>
      <c r="BC85" s="9">
        <f>AT85/AR85</f>
        <v>0.27717391304347827</v>
      </c>
      <c r="BD85" s="9">
        <f>(AT85+AZ85)/(AR85+AZ85)</f>
        <v>0.3248730964467005</v>
      </c>
      <c r="BE85" s="9">
        <f>(AX85+(AU85*2)+(AV85*3)+(AW85*4))/AR85</f>
        <v>0.35597826086956524</v>
      </c>
      <c r="BF85" s="10">
        <f>BD85+BE85</f>
        <v>0.6808513573162658</v>
      </c>
    </row>
    <row r="86" spans="1:58" ht="12.75">
      <c r="A86" t="s">
        <v>69</v>
      </c>
      <c r="B86" t="s">
        <v>145</v>
      </c>
      <c r="C86" t="s">
        <v>222</v>
      </c>
      <c r="D86" t="s">
        <v>54</v>
      </c>
      <c r="E86" s="7">
        <f>X86+AQ86</f>
        <v>158</v>
      </c>
      <c r="F86" s="7">
        <f>Y86+AR86</f>
        <v>645</v>
      </c>
      <c r="G86" s="7">
        <f>Z86+AS86</f>
        <v>78</v>
      </c>
      <c r="H86" s="7">
        <f>AA86+AT86</f>
        <v>186</v>
      </c>
      <c r="I86" s="7">
        <f>AB86+AU86</f>
        <v>45</v>
      </c>
      <c r="J86" s="7">
        <f>AC86+AV86</f>
        <v>0</v>
      </c>
      <c r="K86" s="2">
        <f>AD86+AW86</f>
        <v>21</v>
      </c>
      <c r="L86" s="7">
        <f>H86-I86-J86-K86</f>
        <v>120</v>
      </c>
      <c r="M86" s="7">
        <f>AF86+AY86</f>
        <v>69</v>
      </c>
      <c r="N86" s="7">
        <f>AG86+AZ86</f>
        <v>22</v>
      </c>
      <c r="O86" s="7">
        <f>AH86+BA86</f>
        <v>106</v>
      </c>
      <c r="P86" s="7">
        <f>AI86+BB86</f>
        <v>2</v>
      </c>
      <c r="Q86" s="8">
        <f>H86/F86</f>
        <v>0.28837209302325584</v>
      </c>
      <c r="R86" s="9">
        <f>(H86+N86)/(F86+N86)</f>
        <v>0.3118440779610195</v>
      </c>
      <c r="S86" s="9">
        <f>(L86+(I86*2)+(J86*3)+(K86*4))/F86</f>
        <v>0.4558139534883721</v>
      </c>
      <c r="T86" s="10">
        <f>R86+S86</f>
        <v>0.7676580314493916</v>
      </c>
      <c r="U86" s="7" t="str">
        <f>C86</f>
        <v>Jones</v>
      </c>
      <c r="V86" s="7" t="str">
        <f>B86</f>
        <v>Adam</v>
      </c>
      <c r="W86" s="7" t="str">
        <f>D86</f>
        <v>BAL</v>
      </c>
      <c r="X86">
        <v>66</v>
      </c>
      <c r="Y86">
        <v>267</v>
      </c>
      <c r="Z86">
        <v>40</v>
      </c>
      <c r="AA86">
        <v>82</v>
      </c>
      <c r="AB86">
        <v>19</v>
      </c>
      <c r="AC86">
        <v>0</v>
      </c>
      <c r="AD86">
        <v>11</v>
      </c>
      <c r="AE86" s="7">
        <f>AA86-AB86-AC86-AD86</f>
        <v>52</v>
      </c>
      <c r="AF86">
        <v>33</v>
      </c>
      <c r="AG86">
        <v>11</v>
      </c>
      <c r="AH86">
        <v>45</v>
      </c>
      <c r="AI86">
        <v>1</v>
      </c>
      <c r="AJ86" s="9">
        <f>AA86/Y86</f>
        <v>0.30711610486891383</v>
      </c>
      <c r="AK86" s="9">
        <f>(AA86+AG86)/(Y86+AG86)</f>
        <v>0.3345323741007194</v>
      </c>
      <c r="AL86" s="9">
        <f>(AE86+(AB86*2)+(AC86*3)+(AD86*4))/Y86</f>
        <v>0.50187265917603</v>
      </c>
      <c r="AM86" s="10">
        <f>AK86+AL86</f>
        <v>0.8364050332767494</v>
      </c>
      <c r="AN86" s="7" t="str">
        <f>C86</f>
        <v>Jones</v>
      </c>
      <c r="AO86" s="7" t="str">
        <f>B86</f>
        <v>Adam</v>
      </c>
      <c r="AP86" s="7" t="str">
        <f>D86</f>
        <v>BAL</v>
      </c>
      <c r="AQ86">
        <v>92</v>
      </c>
      <c r="AR86">
        <v>378</v>
      </c>
      <c r="AS86">
        <v>38</v>
      </c>
      <c r="AT86">
        <v>104</v>
      </c>
      <c r="AU86">
        <v>26</v>
      </c>
      <c r="AV86">
        <v>0</v>
      </c>
      <c r="AW86">
        <v>10</v>
      </c>
      <c r="AX86" s="7">
        <f>AT86-AU86-AV86-AW86</f>
        <v>68</v>
      </c>
      <c r="AY86">
        <v>36</v>
      </c>
      <c r="AZ86">
        <v>11</v>
      </c>
      <c r="BA86">
        <v>61</v>
      </c>
      <c r="BB86">
        <v>1</v>
      </c>
      <c r="BC86" s="9">
        <f>AT86/AR86</f>
        <v>0.2751322751322751</v>
      </c>
      <c r="BD86" s="9">
        <f>(AT86+AZ86)/(AR86+AZ86)</f>
        <v>0.29562982005141386</v>
      </c>
      <c r="BE86" s="9">
        <f>(AX86+(AU86*2)+(AV86*3)+(AW86*4))/AR86</f>
        <v>0.42328042328042326</v>
      </c>
      <c r="BF86" s="10">
        <f>BD86+BE86</f>
        <v>0.7189102433318371</v>
      </c>
    </row>
    <row r="87" spans="1:58" ht="12.75">
      <c r="A87" t="s">
        <v>63</v>
      </c>
      <c r="B87" t="s">
        <v>100</v>
      </c>
      <c r="C87" t="s">
        <v>223</v>
      </c>
      <c r="D87" t="s">
        <v>110</v>
      </c>
      <c r="E87" s="7">
        <f>X87+AQ87</f>
        <v>125</v>
      </c>
      <c r="F87" s="7">
        <f>Y87+AR87</f>
        <v>407</v>
      </c>
      <c r="G87" s="7">
        <f>Z87+AS87</f>
        <v>71</v>
      </c>
      <c r="H87" s="7">
        <f>AA87+AT87</f>
        <v>97</v>
      </c>
      <c r="I87" s="7">
        <f>AB87+AU87</f>
        <v>27</v>
      </c>
      <c r="J87" s="7">
        <f>AC87+AV87</f>
        <v>0</v>
      </c>
      <c r="K87" s="2">
        <f>AD87+AW87</f>
        <v>21</v>
      </c>
      <c r="L87" s="7">
        <f>H87-I87-J87-K87</f>
        <v>49</v>
      </c>
      <c r="M87" s="7">
        <f>AF87+AY87</f>
        <v>48</v>
      </c>
      <c r="N87" s="7">
        <f>AG87+AZ87</f>
        <v>55</v>
      </c>
      <c r="O87" s="7">
        <f>AH87+BA87</f>
        <v>102</v>
      </c>
      <c r="P87" s="7">
        <f>AI87+BB87</f>
        <v>2</v>
      </c>
      <c r="Q87" s="8">
        <f>H87/F87</f>
        <v>0.23832923832923833</v>
      </c>
      <c r="R87" s="9">
        <f>(H87+N87)/(F87+N87)</f>
        <v>0.329004329004329</v>
      </c>
      <c r="S87" s="9">
        <f>(L87+(I87*2)+(J87*3)+(K87*4))/F87</f>
        <v>0.4594594594594595</v>
      </c>
      <c r="T87" s="10">
        <f>R87+S87</f>
        <v>0.7884637884637885</v>
      </c>
      <c r="U87" s="7" t="str">
        <f>C87</f>
        <v>Joyce</v>
      </c>
      <c r="V87" s="7" t="str">
        <f>B87</f>
        <v>Matt</v>
      </c>
      <c r="W87" s="7" t="str">
        <f>D87</f>
        <v>OAK</v>
      </c>
      <c r="X87">
        <v>62</v>
      </c>
      <c r="Y87">
        <v>215</v>
      </c>
      <c r="Z87">
        <v>41</v>
      </c>
      <c r="AA87">
        <v>58</v>
      </c>
      <c r="AB87">
        <v>18</v>
      </c>
      <c r="AC87">
        <v>0</v>
      </c>
      <c r="AD87">
        <v>14</v>
      </c>
      <c r="AE87" s="7">
        <f>AA87-AB87-AC87-AD87</f>
        <v>26</v>
      </c>
      <c r="AF87">
        <v>35</v>
      </c>
      <c r="AG87">
        <v>25</v>
      </c>
      <c r="AH87">
        <v>51</v>
      </c>
      <c r="AI87">
        <v>2</v>
      </c>
      <c r="AJ87" s="9">
        <f>AA87/Y87</f>
        <v>0.26976744186046514</v>
      </c>
      <c r="AK87" s="9">
        <f>(AA87+AG87)/(Y87+AG87)</f>
        <v>0.3458333333333333</v>
      </c>
      <c r="AL87" s="9">
        <f>(AE87+(AB87*2)+(AC87*3)+(AD87*4))/Y87</f>
        <v>0.5488372093023256</v>
      </c>
      <c r="AM87" s="10">
        <f>AK87+AL87</f>
        <v>0.8946705426356589</v>
      </c>
      <c r="AN87" s="7" t="str">
        <f>C87</f>
        <v>Joyce</v>
      </c>
      <c r="AO87" s="7" t="str">
        <f>B87</f>
        <v>Matt</v>
      </c>
      <c r="AP87" s="7" t="str">
        <f>D87</f>
        <v>OAK</v>
      </c>
      <c r="AQ87">
        <v>63</v>
      </c>
      <c r="AR87">
        <v>192</v>
      </c>
      <c r="AS87">
        <v>30</v>
      </c>
      <c r="AT87">
        <v>39</v>
      </c>
      <c r="AU87">
        <v>9</v>
      </c>
      <c r="AV87">
        <v>0</v>
      </c>
      <c r="AW87">
        <v>7</v>
      </c>
      <c r="AX87" s="7">
        <f>AT87-AU87-AV87-AW87</f>
        <v>23</v>
      </c>
      <c r="AY87">
        <v>13</v>
      </c>
      <c r="AZ87">
        <v>30</v>
      </c>
      <c r="BA87">
        <v>51</v>
      </c>
      <c r="BB87">
        <v>0</v>
      </c>
      <c r="BC87" s="9">
        <f>AT87/AR87</f>
        <v>0.203125</v>
      </c>
      <c r="BD87" s="9">
        <f>(AT87+AZ87)/(AR87+AZ87)</f>
        <v>0.3108108108108108</v>
      </c>
      <c r="BE87" s="9">
        <f>(AX87+(AU87*2)+(AV87*3)+(AW87*4))/AR87</f>
        <v>0.359375</v>
      </c>
      <c r="BF87" s="10">
        <f>BD87+BE87</f>
        <v>0.6701858108108107</v>
      </c>
    </row>
    <row r="88" spans="1:58" ht="12.75">
      <c r="A88" t="s">
        <v>50</v>
      </c>
      <c r="B88" t="s">
        <v>210</v>
      </c>
      <c r="C88" t="s">
        <v>224</v>
      </c>
      <c r="D88" t="s">
        <v>43</v>
      </c>
      <c r="E88" s="7">
        <f>X88+AQ88</f>
        <v>164</v>
      </c>
      <c r="F88" s="7">
        <f>Y88+AR88</f>
        <v>592</v>
      </c>
      <c r="G88" s="7">
        <f>Z88+AS88</f>
        <v>119</v>
      </c>
      <c r="H88" s="7">
        <f>AA88+AT88</f>
        <v>152</v>
      </c>
      <c r="I88" s="7">
        <f>AB88+AU88</f>
        <v>30</v>
      </c>
      <c r="J88" s="7">
        <f>AC88+AV88</f>
        <v>0</v>
      </c>
      <c r="K88" s="2">
        <f>AD88+AW88</f>
        <v>47</v>
      </c>
      <c r="L88" s="7">
        <f>H88-I88-J88-K88</f>
        <v>75</v>
      </c>
      <c r="M88" s="7">
        <f>AF88+AY88</f>
        <v>108</v>
      </c>
      <c r="N88" s="7">
        <f>AG88+AZ88</f>
        <v>132</v>
      </c>
      <c r="O88" s="7">
        <f>AH88+BA88</f>
        <v>231</v>
      </c>
      <c r="P88" s="7">
        <f>AI88+BB88</f>
        <v>9</v>
      </c>
      <c r="Q88" s="8">
        <f>H88/F88</f>
        <v>0.25675675675675674</v>
      </c>
      <c r="R88" s="9">
        <f>(H88+N88)/(F88+N88)</f>
        <v>0.39226519337016574</v>
      </c>
      <c r="S88" s="9">
        <f>(L88+(I88*2)+(J88*3)+(K88*4))/F88</f>
        <v>0.5456081081081081</v>
      </c>
      <c r="T88" s="10">
        <f>R88+S88</f>
        <v>0.9378733014782739</v>
      </c>
      <c r="U88" s="7" t="str">
        <f>C88</f>
        <v>Judge</v>
      </c>
      <c r="V88" s="7" t="str">
        <f>B88</f>
        <v>Aaron</v>
      </c>
      <c r="W88" s="7" t="str">
        <f>D88</f>
        <v>NYY</v>
      </c>
      <c r="X88">
        <v>71</v>
      </c>
      <c r="Y88">
        <v>241</v>
      </c>
      <c r="Z88">
        <v>53</v>
      </c>
      <c r="AA88">
        <v>55</v>
      </c>
      <c r="AB88">
        <v>11</v>
      </c>
      <c r="AC88">
        <v>0</v>
      </c>
      <c r="AD88">
        <v>22</v>
      </c>
      <c r="AE88" s="7">
        <f>AA88-AB88-AC88-AD88</f>
        <v>22</v>
      </c>
      <c r="AF88">
        <v>48</v>
      </c>
      <c r="AG88">
        <v>66</v>
      </c>
      <c r="AH88">
        <v>99</v>
      </c>
      <c r="AI88">
        <v>3</v>
      </c>
      <c r="AJ88" s="9">
        <f>AA88/Y88</f>
        <v>0.22821576763485477</v>
      </c>
      <c r="AK88" s="9">
        <f>(AA88+AG88)/(Y88+AG88)</f>
        <v>0.3941368078175896</v>
      </c>
      <c r="AL88" s="9">
        <f>(AE88+(AB88*2)+(AC88*3)+(AD88*4))/Y88</f>
        <v>0.5477178423236515</v>
      </c>
      <c r="AM88" s="10">
        <f>AK88+AL88</f>
        <v>0.941854650141241</v>
      </c>
      <c r="AN88" s="7" t="str">
        <f>C88</f>
        <v>Judge</v>
      </c>
      <c r="AO88" s="7" t="str">
        <f>B88</f>
        <v>Aaron</v>
      </c>
      <c r="AP88" s="7" t="str">
        <f>D88</f>
        <v>NYY</v>
      </c>
      <c r="AQ88">
        <v>93</v>
      </c>
      <c r="AR88">
        <v>351</v>
      </c>
      <c r="AS88">
        <v>66</v>
      </c>
      <c r="AT88">
        <v>97</v>
      </c>
      <c r="AU88">
        <v>19</v>
      </c>
      <c r="AV88">
        <v>0</v>
      </c>
      <c r="AW88">
        <v>25</v>
      </c>
      <c r="AX88" s="7">
        <f>AT88-AU88-AV88-AW88</f>
        <v>53</v>
      </c>
      <c r="AY88">
        <v>60</v>
      </c>
      <c r="AZ88">
        <v>66</v>
      </c>
      <c r="BA88">
        <v>132</v>
      </c>
      <c r="BB88">
        <v>6</v>
      </c>
      <c r="BC88" s="9">
        <f>AT88/AR88</f>
        <v>0.27635327635327633</v>
      </c>
      <c r="BD88" s="9">
        <f>(AT88+AZ88)/(AR88+AZ88)</f>
        <v>0.3908872901678657</v>
      </c>
      <c r="BE88" s="9">
        <f>(AX88+(AU88*2)+(AV88*3)+(AW88*4))/AR88</f>
        <v>0.5441595441595442</v>
      </c>
      <c r="BF88" s="10">
        <f>BD88+BE88</f>
        <v>0.9350468343274099</v>
      </c>
    </row>
    <row r="89" spans="1:58" ht="12.75">
      <c r="A89" t="s">
        <v>63</v>
      </c>
      <c r="B89" t="s">
        <v>100</v>
      </c>
      <c r="C89" t="s">
        <v>225</v>
      </c>
      <c r="D89" t="s">
        <v>226</v>
      </c>
      <c r="E89" s="7">
        <f>X89+AQ89</f>
        <v>133</v>
      </c>
      <c r="F89" s="7">
        <f>Y89+AR89</f>
        <v>441</v>
      </c>
      <c r="G89" s="7">
        <f>Z89+AS89</f>
        <v>56</v>
      </c>
      <c r="H89" s="7">
        <f>AA89+AT89</f>
        <v>127</v>
      </c>
      <c r="I89" s="7">
        <f>AB89+AU89</f>
        <v>20</v>
      </c>
      <c r="J89" s="7">
        <f>AC89+AV89</f>
        <v>1</v>
      </c>
      <c r="K89" s="2">
        <f>AD89+AW89</f>
        <v>22</v>
      </c>
      <c r="L89" s="7">
        <f>H89-I89-J89-K89</f>
        <v>84</v>
      </c>
      <c r="M89" s="7">
        <f>AF89+AY89</f>
        <v>84</v>
      </c>
      <c r="N89" s="7">
        <f>AG89+AZ89</f>
        <v>27</v>
      </c>
      <c r="O89" s="7">
        <f>AH89+BA89</f>
        <v>103</v>
      </c>
      <c r="P89" s="7">
        <f>AI89+BB89</f>
        <v>0</v>
      </c>
      <c r="Q89" s="8">
        <f>H89/F89</f>
        <v>0.28798185941043086</v>
      </c>
      <c r="R89" s="9">
        <f>(H89+N89)/(F89+N89)</f>
        <v>0.32905982905982906</v>
      </c>
      <c r="S89" s="9">
        <f>(L89+(I89*2)+(J89*3)+(K89*4))/F89</f>
        <v>0.4875283446712018</v>
      </c>
      <c r="T89" s="10">
        <f>R89+S89</f>
        <v>0.8165881737310309</v>
      </c>
      <c r="U89" s="7" t="str">
        <f>C89</f>
        <v>Kemp</v>
      </c>
      <c r="V89" s="7" t="str">
        <f>B89</f>
        <v>Matt</v>
      </c>
      <c r="W89" s="7" t="str">
        <f>D89</f>
        <v>ATL / LAD</v>
      </c>
      <c r="X89">
        <v>41</v>
      </c>
      <c r="Y89">
        <v>144</v>
      </c>
      <c r="Z89">
        <v>14</v>
      </c>
      <c r="AA89">
        <v>35</v>
      </c>
      <c r="AB89">
        <v>2</v>
      </c>
      <c r="AC89">
        <v>1</v>
      </c>
      <c r="AD89">
        <v>7</v>
      </c>
      <c r="AE89" s="7">
        <f>AA89-AB89-AC89-AD89</f>
        <v>25</v>
      </c>
      <c r="AF89">
        <v>24</v>
      </c>
      <c r="AG89">
        <v>6</v>
      </c>
      <c r="AH89">
        <v>29</v>
      </c>
      <c r="AI89">
        <v>0</v>
      </c>
      <c r="AJ89" s="9">
        <f>AA89/Y89</f>
        <v>0.24305555555555555</v>
      </c>
      <c r="AK89" s="9">
        <f>(AA89+AG89)/(Y89+AG89)</f>
        <v>0.2733333333333333</v>
      </c>
      <c r="AL89" s="9">
        <f>(AE89+(AB89*2)+(AC89*3)+(AD89*4))/Y89</f>
        <v>0.4166666666666667</v>
      </c>
      <c r="AM89" s="10">
        <f>AK89+AL89</f>
        <v>0.69</v>
      </c>
      <c r="AN89" s="7" t="str">
        <f>C89</f>
        <v>Kemp</v>
      </c>
      <c r="AO89" s="7" t="str">
        <f>B89</f>
        <v>Matt</v>
      </c>
      <c r="AP89" s="7" t="str">
        <f>D89</f>
        <v>ATL / LAD</v>
      </c>
      <c r="AQ89">
        <v>92</v>
      </c>
      <c r="AR89">
        <v>297</v>
      </c>
      <c r="AS89">
        <v>42</v>
      </c>
      <c r="AT89">
        <v>92</v>
      </c>
      <c r="AU89">
        <v>18</v>
      </c>
      <c r="AV89">
        <v>0</v>
      </c>
      <c r="AW89">
        <v>15</v>
      </c>
      <c r="AX89" s="7">
        <f>AT89-AU89-AV89-AW89</f>
        <v>59</v>
      </c>
      <c r="AY89">
        <v>60</v>
      </c>
      <c r="AZ89">
        <v>21</v>
      </c>
      <c r="BA89">
        <v>74</v>
      </c>
      <c r="BB89">
        <v>0</v>
      </c>
      <c r="BC89" s="9">
        <f>AT89/AR89</f>
        <v>0.30976430976430974</v>
      </c>
      <c r="BD89" s="9">
        <f>(AT89+AZ89)/(AR89+AZ89)</f>
        <v>0.3553459119496855</v>
      </c>
      <c r="BE89" s="9">
        <f>(AX89+(AU89*2)+(AV89*3)+(AW89*4))/AR89</f>
        <v>0.5218855218855218</v>
      </c>
      <c r="BF89" s="10">
        <f>BD89+BE89</f>
        <v>0.8772314338352074</v>
      </c>
    </row>
    <row r="90" spans="1:58" ht="12.75">
      <c r="A90" t="s">
        <v>7</v>
      </c>
      <c r="B90" t="s">
        <v>130</v>
      </c>
      <c r="C90" t="s">
        <v>227</v>
      </c>
      <c r="D90" t="s">
        <v>228</v>
      </c>
      <c r="E90" s="7">
        <f>X90+AQ90</f>
        <v>150</v>
      </c>
      <c r="F90" s="7">
        <f>Y90+AR90</f>
        <v>596</v>
      </c>
      <c r="G90" s="7">
        <f>Z90+AS90</f>
        <v>78</v>
      </c>
      <c r="H90" s="7">
        <f>AA90+AT90</f>
        <v>134</v>
      </c>
      <c r="I90" s="7">
        <f>AB90+AU90</f>
        <v>28</v>
      </c>
      <c r="J90" s="7">
        <f>AC90+AV90</f>
        <v>2</v>
      </c>
      <c r="K90" s="2">
        <f>AD90+AW90</f>
        <v>24</v>
      </c>
      <c r="L90" s="7">
        <f>H90-I90-J90-K90</f>
        <v>80</v>
      </c>
      <c r="M90" s="7">
        <f>AF90+AY90</f>
        <v>55</v>
      </c>
      <c r="N90" s="7">
        <f>AG90+AZ90</f>
        <v>49</v>
      </c>
      <c r="O90" s="7">
        <f>AH90+BA90</f>
        <v>81</v>
      </c>
      <c r="P90" s="7">
        <f>AI90+BB90</f>
        <v>16</v>
      </c>
      <c r="Q90" s="8">
        <f>H90/F90</f>
        <v>0.22483221476510068</v>
      </c>
      <c r="R90" s="9">
        <f>(H90+N90)/(F90+N90)</f>
        <v>0.2837209302325581</v>
      </c>
      <c r="S90" s="9">
        <f>(L90+(I90*2)+(J90*3)+(K90*4))/F90</f>
        <v>0.39932885906040266</v>
      </c>
      <c r="T90" s="10">
        <f>R90+S90</f>
        <v>0.6830497892929608</v>
      </c>
      <c r="U90" s="7" t="str">
        <f>C90</f>
        <v>Kinsler</v>
      </c>
      <c r="V90" s="7" t="str">
        <f>B90</f>
        <v>Ian</v>
      </c>
      <c r="W90" s="7" t="str">
        <f>D90</f>
        <v>DET / LAA</v>
      </c>
      <c r="X90">
        <v>68</v>
      </c>
      <c r="Y90">
        <v>272</v>
      </c>
      <c r="Z90">
        <v>41</v>
      </c>
      <c r="AA90">
        <v>63</v>
      </c>
      <c r="AB90">
        <v>13</v>
      </c>
      <c r="AC90">
        <v>2</v>
      </c>
      <c r="AD90">
        <v>13</v>
      </c>
      <c r="AE90" s="7">
        <f>AA90-AB90-AC90-AD90</f>
        <v>35</v>
      </c>
      <c r="AF90">
        <v>29</v>
      </c>
      <c r="AG90">
        <v>25</v>
      </c>
      <c r="AH90">
        <v>47</v>
      </c>
      <c r="AI90">
        <v>8</v>
      </c>
      <c r="AJ90" s="9">
        <f>AA90/Y90</f>
        <v>0.23161764705882354</v>
      </c>
      <c r="AK90" s="9">
        <f>(AA90+AG90)/(Y90+AG90)</f>
        <v>0.2962962962962963</v>
      </c>
      <c r="AL90" s="9">
        <f>(AE90+(AB90*2)+(AC90*3)+(AD90*4))/Y90</f>
        <v>0.4375</v>
      </c>
      <c r="AM90" s="10">
        <f>AK90+AL90</f>
        <v>0.7337962962962963</v>
      </c>
      <c r="AN90" s="7" t="str">
        <f>C90</f>
        <v>Kinsler</v>
      </c>
      <c r="AO90" s="7" t="str">
        <f>B90</f>
        <v>Ian</v>
      </c>
      <c r="AP90" s="7" t="str">
        <f>D90</f>
        <v>DET / LAA</v>
      </c>
      <c r="AQ90">
        <v>82</v>
      </c>
      <c r="AR90">
        <v>324</v>
      </c>
      <c r="AS90">
        <v>37</v>
      </c>
      <c r="AT90">
        <v>71</v>
      </c>
      <c r="AU90">
        <v>15</v>
      </c>
      <c r="AV90">
        <v>0</v>
      </c>
      <c r="AW90">
        <v>11</v>
      </c>
      <c r="AX90" s="7">
        <f>AT90-AU90-AV90-AW90</f>
        <v>45</v>
      </c>
      <c r="AY90">
        <v>26</v>
      </c>
      <c r="AZ90">
        <v>24</v>
      </c>
      <c r="BA90">
        <v>34</v>
      </c>
      <c r="BB90">
        <v>8</v>
      </c>
      <c r="BC90" s="9">
        <f>AT90/AR90</f>
        <v>0.2191358024691358</v>
      </c>
      <c r="BD90" s="9">
        <f>(AT90+AZ90)/(AR90+AZ90)</f>
        <v>0.27298850574712646</v>
      </c>
      <c r="BE90" s="9">
        <f>(AX90+(AU90*2)+(AV90*3)+(AW90*4))/AR90</f>
        <v>0.36728395061728397</v>
      </c>
      <c r="BF90" s="10">
        <f>BD90+BE90</f>
        <v>0.6402724563644104</v>
      </c>
    </row>
    <row r="91" spans="1:58" ht="12.75">
      <c r="A91" t="s">
        <v>7</v>
      </c>
      <c r="B91" t="s">
        <v>229</v>
      </c>
      <c r="C91" t="s">
        <v>230</v>
      </c>
      <c r="D91" t="s">
        <v>46</v>
      </c>
      <c r="E91" s="7">
        <f>X91+AQ91</f>
        <v>140</v>
      </c>
      <c r="F91" s="7">
        <f>Y91+AR91</f>
        <v>570</v>
      </c>
      <c r="G91" s="7">
        <f>Z91+AS91</f>
        <v>100</v>
      </c>
      <c r="H91" s="7">
        <f>AA91+AT91</f>
        <v>169</v>
      </c>
      <c r="I91" s="7">
        <f>AB91+AU91</f>
        <v>36</v>
      </c>
      <c r="J91" s="7">
        <f>AC91+AV91</f>
        <v>3</v>
      </c>
      <c r="K91" s="2">
        <f>AD91+AW91</f>
        <v>12</v>
      </c>
      <c r="L91" s="7">
        <f>H91-I91-J91-K91</f>
        <v>118</v>
      </c>
      <c r="M91" s="7">
        <f>AF91+AY91</f>
        <v>57</v>
      </c>
      <c r="N91" s="7">
        <f>AG91+AZ91</f>
        <v>54</v>
      </c>
      <c r="O91" s="7">
        <f>AH91+BA91</f>
        <v>88</v>
      </c>
      <c r="P91" s="7">
        <f>AI91+BB91</f>
        <v>7</v>
      </c>
      <c r="Q91" s="8">
        <f>H91/F91</f>
        <v>0.2964912280701754</v>
      </c>
      <c r="R91" s="9">
        <f>(H91+N91)/(F91+N91)</f>
        <v>0.3573717948717949</v>
      </c>
      <c r="S91" s="9">
        <f>(L91+(I91*2)+(J91*3)+(K91*4))/F91</f>
        <v>0.43333333333333335</v>
      </c>
      <c r="T91" s="10">
        <f>R91+S91</f>
        <v>0.7907051282051283</v>
      </c>
      <c r="U91" s="7" t="str">
        <f>C91</f>
        <v>LeMahieu</v>
      </c>
      <c r="V91" s="7" t="str">
        <f>B91</f>
        <v>DJ</v>
      </c>
      <c r="W91" s="7" t="str">
        <f>D91</f>
        <v>COL</v>
      </c>
      <c r="X91">
        <v>69</v>
      </c>
      <c r="Y91">
        <v>270</v>
      </c>
      <c r="Z91">
        <v>48</v>
      </c>
      <c r="AA91">
        <v>85</v>
      </c>
      <c r="AB91">
        <v>14</v>
      </c>
      <c r="AC91">
        <v>3</v>
      </c>
      <c r="AD91">
        <v>4</v>
      </c>
      <c r="AE91" s="7">
        <f>AA91-AB91-AC91-AD91</f>
        <v>64</v>
      </c>
      <c r="AF91">
        <v>23</v>
      </c>
      <c r="AG91">
        <v>31</v>
      </c>
      <c r="AH91">
        <v>42</v>
      </c>
      <c r="AI91">
        <v>2</v>
      </c>
      <c r="AJ91" s="9">
        <f>AA91/Y91</f>
        <v>0.3148148148148148</v>
      </c>
      <c r="AK91" s="9">
        <f>(AA91+AG91)/(Y91+AG91)</f>
        <v>0.3853820598006645</v>
      </c>
      <c r="AL91" s="9">
        <f>(AE91+(AB91*2)+(AC91*3)+(AD91*4))/Y91</f>
        <v>0.43333333333333335</v>
      </c>
      <c r="AM91" s="10">
        <f>AK91+AL91</f>
        <v>0.8187153931339979</v>
      </c>
      <c r="AN91" s="7" t="str">
        <f>C91</f>
        <v>LeMahieu</v>
      </c>
      <c r="AO91" s="7" t="str">
        <f>B91</f>
        <v>DJ</v>
      </c>
      <c r="AP91" s="7" t="str">
        <f>D91</f>
        <v>COL</v>
      </c>
      <c r="AQ91">
        <v>71</v>
      </c>
      <c r="AR91">
        <v>300</v>
      </c>
      <c r="AS91">
        <v>52</v>
      </c>
      <c r="AT91">
        <v>84</v>
      </c>
      <c r="AU91">
        <v>22</v>
      </c>
      <c r="AV91">
        <v>0</v>
      </c>
      <c r="AW91">
        <v>8</v>
      </c>
      <c r="AX91" s="7">
        <f>AT91-AU91-AV91-AW91</f>
        <v>54</v>
      </c>
      <c r="AY91">
        <v>34</v>
      </c>
      <c r="AZ91">
        <v>23</v>
      </c>
      <c r="BA91">
        <v>46</v>
      </c>
      <c r="BB91">
        <v>5</v>
      </c>
      <c r="BC91" s="9">
        <f>AT91/AR91</f>
        <v>0.28</v>
      </c>
      <c r="BD91" s="9">
        <f>(AT91+AZ91)/(AR91+AZ91)</f>
        <v>0.33126934984520123</v>
      </c>
      <c r="BE91" s="9">
        <f>(AX91+(AU91*2)+(AV91*3)+(AW91*4))/AR91</f>
        <v>0.43333333333333335</v>
      </c>
      <c r="BF91" s="10">
        <f>BD91+BE91</f>
        <v>0.7646026831785346</v>
      </c>
    </row>
    <row r="92" spans="1:58" ht="12.75">
      <c r="A92" t="s">
        <v>36</v>
      </c>
      <c r="B92" t="s">
        <v>231</v>
      </c>
      <c r="C92" t="s">
        <v>232</v>
      </c>
      <c r="D92" t="s">
        <v>76</v>
      </c>
      <c r="E92" s="7">
        <f>X92+AQ92</f>
        <v>168</v>
      </c>
      <c r="F92" s="7">
        <f>Y92+AR92</f>
        <v>690</v>
      </c>
      <c r="G92" s="7">
        <f>Z92+AS92</f>
        <v>135</v>
      </c>
      <c r="H92" s="7">
        <f>AA92+AT92</f>
        <v>203</v>
      </c>
      <c r="I92" s="7">
        <f>AB92+AU92</f>
        <v>49</v>
      </c>
      <c r="J92" s="7">
        <f>AC92+AV92</f>
        <v>2</v>
      </c>
      <c r="K92" s="2">
        <f>AD92+AW92</f>
        <v>44</v>
      </c>
      <c r="L92" s="7">
        <f>H92-I92-J92-K92</f>
        <v>108</v>
      </c>
      <c r="M92" s="7">
        <f>AF92+AY92</f>
        <v>108</v>
      </c>
      <c r="N92" s="7">
        <f>AG92+AZ92</f>
        <v>73</v>
      </c>
      <c r="O92" s="7">
        <f>AH92+BA92</f>
        <v>115</v>
      </c>
      <c r="P92" s="7">
        <f>AI92+BB92</f>
        <v>24</v>
      </c>
      <c r="Q92" s="8">
        <f>H92/F92</f>
        <v>0.2942028985507246</v>
      </c>
      <c r="R92" s="9">
        <f>(H92+N92)/(F92+N92)</f>
        <v>0.3617300131061599</v>
      </c>
      <c r="S92" s="9">
        <f>(L92+(I92*2)+(J92*3)+(K92*4))/F92</f>
        <v>0.5623188405797102</v>
      </c>
      <c r="T92" s="10">
        <f>R92+S92</f>
        <v>0.92404885368587</v>
      </c>
      <c r="U92" s="7" t="str">
        <f>C92</f>
        <v>Lindor</v>
      </c>
      <c r="V92" s="7" t="str">
        <f>B92</f>
        <v>Francisco</v>
      </c>
      <c r="W92" s="7" t="str">
        <f>D92</f>
        <v>CLE</v>
      </c>
      <c r="X92">
        <v>74</v>
      </c>
      <c r="Y92">
        <v>302</v>
      </c>
      <c r="Z92">
        <v>50</v>
      </c>
      <c r="AA92">
        <v>90</v>
      </c>
      <c r="AB92">
        <v>19</v>
      </c>
      <c r="AC92">
        <v>2</v>
      </c>
      <c r="AD92">
        <v>19</v>
      </c>
      <c r="AE92" s="7">
        <f>AA92-AB92-AC92-AD92</f>
        <v>50</v>
      </c>
      <c r="AF92">
        <v>46</v>
      </c>
      <c r="AG92">
        <v>30</v>
      </c>
      <c r="AH92">
        <v>41</v>
      </c>
      <c r="AI92">
        <v>11</v>
      </c>
      <c r="AJ92" s="9">
        <f>AA92/Y92</f>
        <v>0.2980132450331126</v>
      </c>
      <c r="AK92" s="9">
        <f>(AA92+AG92)/(Y92+AG92)</f>
        <v>0.3614457831325301</v>
      </c>
      <c r="AL92" s="9">
        <f>(AE92+(AB92*2)+(AC92*3)+(AD92*4))/Y92</f>
        <v>0.5629139072847682</v>
      </c>
      <c r="AM92" s="10">
        <f>AK92+AL92</f>
        <v>0.9243596904172984</v>
      </c>
      <c r="AN92" s="7" t="str">
        <f>C92</f>
        <v>Lindor</v>
      </c>
      <c r="AO92" s="7" t="str">
        <f>B92</f>
        <v>Francisco</v>
      </c>
      <c r="AP92" s="7" t="str">
        <f>D92</f>
        <v>CLE</v>
      </c>
      <c r="AQ92">
        <v>94</v>
      </c>
      <c r="AR92">
        <v>388</v>
      </c>
      <c r="AS92">
        <v>85</v>
      </c>
      <c r="AT92">
        <v>113</v>
      </c>
      <c r="AU92">
        <v>30</v>
      </c>
      <c r="AV92">
        <v>0</v>
      </c>
      <c r="AW92">
        <v>25</v>
      </c>
      <c r="AX92" s="7">
        <f>AT92-AU92-AV92-AW92</f>
        <v>58</v>
      </c>
      <c r="AY92">
        <v>62</v>
      </c>
      <c r="AZ92">
        <v>43</v>
      </c>
      <c r="BA92">
        <v>74</v>
      </c>
      <c r="BB92">
        <v>13</v>
      </c>
      <c r="BC92" s="9">
        <f>AT92/AR92</f>
        <v>0.2912371134020619</v>
      </c>
      <c r="BD92" s="9">
        <f>(AT92+AZ92)/(AR92+AZ92)</f>
        <v>0.3619489559164733</v>
      </c>
      <c r="BE92" s="9">
        <f>(AX92+(AU92*2)+(AV92*3)+(AW92*4))/AR92</f>
        <v>0.5618556701030928</v>
      </c>
      <c r="BF92" s="10">
        <f>BD92+BE92</f>
        <v>0.923804626019566</v>
      </c>
    </row>
    <row r="93" spans="1:58" ht="12.75">
      <c r="A93" t="s">
        <v>7</v>
      </c>
      <c r="B93" t="s">
        <v>233</v>
      </c>
      <c r="C93" t="s">
        <v>234</v>
      </c>
      <c r="D93" t="s">
        <v>110</v>
      </c>
      <c r="E93" s="7">
        <f>X93+AQ93</f>
        <v>163</v>
      </c>
      <c r="F93" s="7">
        <f>Y93+AR93</f>
        <v>606</v>
      </c>
      <c r="G93" s="7">
        <f>Z93+AS93</f>
        <v>78</v>
      </c>
      <c r="H93" s="7">
        <f>AA93+AT93</f>
        <v>170</v>
      </c>
      <c r="I93" s="7">
        <f>AB93+AU93</f>
        <v>47</v>
      </c>
      <c r="J93" s="7">
        <f>AC93+AV93</f>
        <v>2</v>
      </c>
      <c r="K93" s="2">
        <f>AD93+AW93</f>
        <v>21</v>
      </c>
      <c r="L93" s="7">
        <f>H93-I93-J93-K93</f>
        <v>100</v>
      </c>
      <c r="M93" s="7">
        <f>AF93+AY93</f>
        <v>99</v>
      </c>
      <c r="N93" s="7">
        <f>AG93+AZ93</f>
        <v>81</v>
      </c>
      <c r="O93" s="7">
        <f>AH93+BA93</f>
        <v>116</v>
      </c>
      <c r="P93" s="7">
        <f>AI93+BB93</f>
        <v>0</v>
      </c>
      <c r="Q93" s="8">
        <f>H93/F93</f>
        <v>0.28052805280528054</v>
      </c>
      <c r="R93" s="9">
        <f>(H93+N93)/(F93+N93)</f>
        <v>0.3653566229985444</v>
      </c>
      <c r="S93" s="9">
        <f>(L93+(I93*2)+(J93*3)+(K93*4))/F93</f>
        <v>0.46864686468646866</v>
      </c>
      <c r="T93" s="10">
        <f>R93+S93</f>
        <v>0.8340034876850131</v>
      </c>
      <c r="U93" s="7" t="str">
        <f>C93</f>
        <v>Lowrie</v>
      </c>
      <c r="V93" s="7" t="str">
        <f>B93</f>
        <v>Jed</v>
      </c>
      <c r="W93" s="7" t="str">
        <f>D93</f>
        <v>OAK</v>
      </c>
      <c r="X93">
        <v>69</v>
      </c>
      <c r="Y93">
        <v>244</v>
      </c>
      <c r="Z93">
        <v>35</v>
      </c>
      <c r="AA93">
        <v>67</v>
      </c>
      <c r="AB93">
        <v>22</v>
      </c>
      <c r="AC93">
        <v>1</v>
      </c>
      <c r="AD93">
        <v>5</v>
      </c>
      <c r="AE93" s="7">
        <f>AA93-AB93-AC93-AD93</f>
        <v>39</v>
      </c>
      <c r="AF93">
        <v>37</v>
      </c>
      <c r="AG93">
        <v>41</v>
      </c>
      <c r="AH93">
        <v>36</v>
      </c>
      <c r="AI93">
        <v>0</v>
      </c>
      <c r="AJ93" s="9">
        <f>AA93/Y93</f>
        <v>0.27459016393442626</v>
      </c>
      <c r="AK93" s="9">
        <f>(AA93+AG93)/(Y93+AG93)</f>
        <v>0.37894736842105264</v>
      </c>
      <c r="AL93" s="9">
        <f>(AE93+(AB93*2)+(AC93*3)+(AD93*4))/Y93</f>
        <v>0.4344262295081967</v>
      </c>
      <c r="AM93" s="10">
        <f>AK93+AL93</f>
        <v>0.8133735979292493</v>
      </c>
      <c r="AN93" s="7" t="str">
        <f>C93</f>
        <v>Lowrie</v>
      </c>
      <c r="AO93" s="7" t="str">
        <f>B93</f>
        <v>Jed</v>
      </c>
      <c r="AP93" s="7" t="str">
        <f>D93</f>
        <v>OAK</v>
      </c>
      <c r="AQ93">
        <v>94</v>
      </c>
      <c r="AR93">
        <v>362</v>
      </c>
      <c r="AS93">
        <v>43</v>
      </c>
      <c r="AT93">
        <v>103</v>
      </c>
      <c r="AU93">
        <v>25</v>
      </c>
      <c r="AV93">
        <v>1</v>
      </c>
      <c r="AW93">
        <v>16</v>
      </c>
      <c r="AX93" s="7">
        <f>AT93-AU93-AV93-AW93</f>
        <v>61</v>
      </c>
      <c r="AY93">
        <v>62</v>
      </c>
      <c r="AZ93">
        <v>40</v>
      </c>
      <c r="BA93">
        <v>80</v>
      </c>
      <c r="BB93">
        <v>0</v>
      </c>
      <c r="BC93" s="9">
        <f>AT93/AR93</f>
        <v>0.2845303867403315</v>
      </c>
      <c r="BD93" s="9">
        <f>(AT93+AZ93)/(AR93+AZ93)</f>
        <v>0.35572139303482586</v>
      </c>
      <c r="BE93" s="9">
        <f>(AX93+(AU93*2)+(AV93*3)+(AW93*4))/AR93</f>
        <v>0.49171270718232046</v>
      </c>
      <c r="BF93" s="10">
        <f>BD93+BE93</f>
        <v>0.8474341002171464</v>
      </c>
    </row>
    <row r="94" spans="1:58" ht="12.75">
      <c r="A94" t="s">
        <v>36</v>
      </c>
      <c r="B94" t="s">
        <v>235</v>
      </c>
      <c r="C94" t="s">
        <v>236</v>
      </c>
      <c r="D94" t="s">
        <v>54</v>
      </c>
      <c r="E94" s="7">
        <f>X94+AQ94</f>
        <v>169</v>
      </c>
      <c r="F94" s="7">
        <f>Y94+AR94</f>
        <v>665</v>
      </c>
      <c r="G94" s="7">
        <f>Z94+AS94</f>
        <v>91</v>
      </c>
      <c r="H94" s="7">
        <f>AA94+AT94</f>
        <v>202</v>
      </c>
      <c r="I94" s="7">
        <f>AB94+AU94</f>
        <v>37</v>
      </c>
      <c r="J94" s="7">
        <f>AC94+AV94</f>
        <v>2</v>
      </c>
      <c r="K94" s="2">
        <f>AD94+AW94</f>
        <v>39</v>
      </c>
      <c r="L94" s="7">
        <f>H94-I94-J94-K94</f>
        <v>124</v>
      </c>
      <c r="M94" s="7">
        <f>AF94+AY94</f>
        <v>113</v>
      </c>
      <c r="N94" s="7">
        <f>AG94+AZ94</f>
        <v>64</v>
      </c>
      <c r="O94" s="7">
        <f>AH94+BA94</f>
        <v>94</v>
      </c>
      <c r="P94" s="7">
        <f>AI94+BB94</f>
        <v>13</v>
      </c>
      <c r="Q94" s="8">
        <f>H94/F94</f>
        <v>0.3037593984962406</v>
      </c>
      <c r="R94" s="9">
        <f>(H94+N94)/(F94+N94)</f>
        <v>0.36488340192043894</v>
      </c>
      <c r="S94" s="9">
        <f>(L94+(I94*2)+(J94*3)+(K94*4))/F94</f>
        <v>0.5413533834586466</v>
      </c>
      <c r="T94" s="10">
        <f>R94+S94</f>
        <v>0.9062367853790856</v>
      </c>
      <c r="U94" s="7" t="str">
        <f>C94</f>
        <v>Machado</v>
      </c>
      <c r="V94" s="7" t="str">
        <f>B94</f>
        <v>Manny</v>
      </c>
      <c r="W94" s="7" t="str">
        <f>D94</f>
        <v>BAL</v>
      </c>
      <c r="X94">
        <v>73</v>
      </c>
      <c r="Y94">
        <v>300</v>
      </c>
      <c r="Z94">
        <v>43</v>
      </c>
      <c r="AA94">
        <v>87</v>
      </c>
      <c r="AB94">
        <v>16</v>
      </c>
      <c r="AC94">
        <v>1</v>
      </c>
      <c r="AD94">
        <v>15</v>
      </c>
      <c r="AE94" s="7">
        <f>AA94-AB94-AC94-AD94</f>
        <v>55</v>
      </c>
      <c r="AF94">
        <v>48</v>
      </c>
      <c r="AG94">
        <v>19</v>
      </c>
      <c r="AH94">
        <v>43</v>
      </c>
      <c r="AI94">
        <v>5</v>
      </c>
      <c r="AJ94" s="9">
        <f>AA94/Y94</f>
        <v>0.29</v>
      </c>
      <c r="AK94" s="9">
        <f>(AA94+AG94)/(Y94+AG94)</f>
        <v>0.3322884012539185</v>
      </c>
      <c r="AL94" s="9">
        <f>(AE94+(AB94*2)+(AC94*3)+(AD94*4))/Y94</f>
        <v>0.5</v>
      </c>
      <c r="AM94" s="10">
        <f>AK94+AL94</f>
        <v>0.8322884012539185</v>
      </c>
      <c r="AN94" s="7" t="str">
        <f>C94</f>
        <v>Machado</v>
      </c>
      <c r="AO94" s="7" t="str">
        <f>B94</f>
        <v>Manny</v>
      </c>
      <c r="AP94" s="7" t="str">
        <f>D94</f>
        <v>BAL</v>
      </c>
      <c r="AQ94">
        <v>96</v>
      </c>
      <c r="AR94">
        <v>365</v>
      </c>
      <c r="AS94">
        <v>48</v>
      </c>
      <c r="AT94">
        <v>115</v>
      </c>
      <c r="AU94">
        <v>21</v>
      </c>
      <c r="AV94">
        <v>1</v>
      </c>
      <c r="AW94">
        <v>24</v>
      </c>
      <c r="AX94" s="7">
        <f>AT94-AU94-AV94-AW94</f>
        <v>69</v>
      </c>
      <c r="AY94">
        <v>65</v>
      </c>
      <c r="AZ94">
        <v>45</v>
      </c>
      <c r="BA94">
        <v>51</v>
      </c>
      <c r="BB94">
        <v>8</v>
      </c>
      <c r="BC94" s="9">
        <f>AT94/AR94</f>
        <v>0.3150684931506849</v>
      </c>
      <c r="BD94" s="9">
        <f>(AT94+AZ94)/(AR94+AZ94)</f>
        <v>0.3902439024390244</v>
      </c>
      <c r="BE94" s="9">
        <f>(AX94+(AU94*2)+(AV94*3)+(AW94*4))/AR94</f>
        <v>0.5753424657534246</v>
      </c>
      <c r="BF94" s="10">
        <f>BD94+BE94</f>
        <v>0.965586368192449</v>
      </c>
    </row>
    <row r="95" spans="1:58" ht="12.75">
      <c r="A95" t="s">
        <v>63</v>
      </c>
      <c r="B95" t="s">
        <v>237</v>
      </c>
      <c r="C95" t="s">
        <v>238</v>
      </c>
      <c r="D95" t="s">
        <v>54</v>
      </c>
      <c r="E95" s="7">
        <f>X95+AQ95</f>
        <v>164</v>
      </c>
      <c r="F95" s="7">
        <f>Y95+AR95</f>
        <v>611</v>
      </c>
      <c r="G95" s="7">
        <f>Z95+AS95</f>
        <v>73</v>
      </c>
      <c r="H95" s="7">
        <f>AA95+AT95</f>
        <v>149</v>
      </c>
      <c r="I95" s="7">
        <f>AB95+AU95</f>
        <v>23</v>
      </c>
      <c r="J95" s="7">
        <f>AC95+AV95</f>
        <v>3</v>
      </c>
      <c r="K95" s="2">
        <f>AD95+AW95</f>
        <v>22</v>
      </c>
      <c r="L95" s="7">
        <f>H95-I95-J95-K95</f>
        <v>101</v>
      </c>
      <c r="M95" s="7">
        <f>AF95+AY95</f>
        <v>60</v>
      </c>
      <c r="N95" s="7">
        <f>AG95+AZ95</f>
        <v>49</v>
      </c>
      <c r="O95" s="7">
        <f>AH95+BA95</f>
        <v>156</v>
      </c>
      <c r="P95" s="7">
        <f>AI95+BB95</f>
        <v>0</v>
      </c>
      <c r="Q95" s="8">
        <f>H95/F95</f>
        <v>0.24386252045826515</v>
      </c>
      <c r="R95" s="9">
        <f>(H95+N95)/(F95+N95)</f>
        <v>0.3</v>
      </c>
      <c r="S95" s="9">
        <f>(L95+(I95*2)+(J95*3)+(K95*4))/F95</f>
        <v>0.3993453355155483</v>
      </c>
      <c r="T95" s="10">
        <f>R95+S95</f>
        <v>0.6993453355155483</v>
      </c>
      <c r="U95" s="7" t="str">
        <f>C95</f>
        <v>Mancini</v>
      </c>
      <c r="V95" s="7" t="str">
        <f>B95</f>
        <v>Trey</v>
      </c>
      <c r="W95" s="7" t="str">
        <f>D95</f>
        <v>BAL</v>
      </c>
      <c r="X95">
        <v>73</v>
      </c>
      <c r="Y95">
        <v>283</v>
      </c>
      <c r="Z95">
        <v>34</v>
      </c>
      <c r="AA95">
        <v>78</v>
      </c>
      <c r="AB95">
        <v>11</v>
      </c>
      <c r="AC95">
        <v>3</v>
      </c>
      <c r="AD95">
        <v>10</v>
      </c>
      <c r="AE95" s="7">
        <f>AA95-AB95-AC95-AD95</f>
        <v>54</v>
      </c>
      <c r="AF95">
        <v>34</v>
      </c>
      <c r="AG95">
        <v>17</v>
      </c>
      <c r="AH95">
        <v>65</v>
      </c>
      <c r="AI95">
        <v>0</v>
      </c>
      <c r="AJ95" s="9">
        <f>AA95/Y95</f>
        <v>0.2756183745583039</v>
      </c>
      <c r="AK95" s="9">
        <f>(AA95+AG95)/(Y95+AG95)</f>
        <v>0.31666666666666665</v>
      </c>
      <c r="AL95" s="9">
        <f>(AE95+(AB95*2)+(AC95*3)+(AD95*4))/Y95</f>
        <v>0.4416961130742049</v>
      </c>
      <c r="AM95" s="10">
        <f>AK95+AL95</f>
        <v>0.7583627797408716</v>
      </c>
      <c r="AN95" s="7" t="str">
        <f>C95</f>
        <v>Mancini</v>
      </c>
      <c r="AO95" s="7" t="str">
        <f>B95</f>
        <v>Trey</v>
      </c>
      <c r="AP95" s="7" t="str">
        <f>D95</f>
        <v>BAL</v>
      </c>
      <c r="AQ95">
        <v>91</v>
      </c>
      <c r="AR95">
        <v>328</v>
      </c>
      <c r="AS95">
        <v>39</v>
      </c>
      <c r="AT95">
        <v>71</v>
      </c>
      <c r="AU95">
        <v>12</v>
      </c>
      <c r="AV95">
        <v>0</v>
      </c>
      <c r="AW95">
        <v>12</v>
      </c>
      <c r="AX95" s="7">
        <f>AT95-AU95-AV95-AW95</f>
        <v>47</v>
      </c>
      <c r="AY95">
        <v>26</v>
      </c>
      <c r="AZ95">
        <v>32</v>
      </c>
      <c r="BA95">
        <v>91</v>
      </c>
      <c r="BB95">
        <v>0</v>
      </c>
      <c r="BC95" s="9">
        <f>AT95/AR95</f>
        <v>0.21646341463414634</v>
      </c>
      <c r="BD95" s="9">
        <f>(AT95+AZ95)/(AR95+AZ95)</f>
        <v>0.2861111111111111</v>
      </c>
      <c r="BE95" s="9">
        <f>(AX95+(AU95*2)+(AV95*3)+(AW95*4))/AR95</f>
        <v>0.3628048780487805</v>
      </c>
      <c r="BF95" s="10">
        <f>BD95+BE95</f>
        <v>0.6489159891598916</v>
      </c>
    </row>
    <row r="96" spans="1:58" ht="12.75">
      <c r="A96" t="s">
        <v>50</v>
      </c>
      <c r="B96" t="s">
        <v>239</v>
      </c>
      <c r="C96" t="s">
        <v>240</v>
      </c>
      <c r="D96" t="s">
        <v>27</v>
      </c>
      <c r="E96" s="7">
        <f>X96+AQ96</f>
        <v>167</v>
      </c>
      <c r="F96" s="7">
        <f>Y96+AR96</f>
        <v>633</v>
      </c>
      <c r="G96" s="7">
        <f>Z96+AS96</f>
        <v>85</v>
      </c>
      <c r="H96" s="7">
        <f>AA96+AT96</f>
        <v>189</v>
      </c>
      <c r="I96" s="7">
        <f>AB96+AU96</f>
        <v>46</v>
      </c>
      <c r="J96" s="7">
        <f>AC96+AV96</f>
        <v>1</v>
      </c>
      <c r="K96" s="2">
        <f>AD96+AW96</f>
        <v>14</v>
      </c>
      <c r="L96" s="7">
        <f>H96-I96-J96-K96</f>
        <v>128</v>
      </c>
      <c r="M96" s="7">
        <f>AF96+AY96</f>
        <v>91</v>
      </c>
      <c r="N96" s="7">
        <f>AG96+AZ96</f>
        <v>73</v>
      </c>
      <c r="O96" s="7">
        <f>AH96+BA96</f>
        <v>87</v>
      </c>
      <c r="P96" s="7">
        <f>AI96+BB96</f>
        <v>1</v>
      </c>
      <c r="Q96" s="8">
        <f>H96/F96</f>
        <v>0.2985781990521327</v>
      </c>
      <c r="R96" s="9">
        <f>(H96+N96)/(F96+N96)</f>
        <v>0.37110481586402266</v>
      </c>
      <c r="S96" s="9">
        <f>(L96+(I96*2)+(J96*3)+(K96*4))/F96</f>
        <v>0.44075829383886256</v>
      </c>
      <c r="T96" s="10">
        <f>R96+S96</f>
        <v>0.8118631097028852</v>
      </c>
      <c r="U96" s="7" t="str">
        <f>C96</f>
        <v>Markakis</v>
      </c>
      <c r="V96" s="7" t="str">
        <f>B96</f>
        <v>Nick</v>
      </c>
      <c r="W96" s="7" t="str">
        <f>D96</f>
        <v>ATL</v>
      </c>
      <c r="X96">
        <v>73</v>
      </c>
      <c r="Y96">
        <v>262</v>
      </c>
      <c r="Z96">
        <v>30</v>
      </c>
      <c r="AA96">
        <v>69</v>
      </c>
      <c r="AB96">
        <v>17</v>
      </c>
      <c r="AC96">
        <v>0</v>
      </c>
      <c r="AD96">
        <v>4</v>
      </c>
      <c r="AE96" s="7">
        <f>AA96-AB96-AC96-AD96</f>
        <v>48</v>
      </c>
      <c r="AF96">
        <v>30</v>
      </c>
      <c r="AG96">
        <v>31</v>
      </c>
      <c r="AH96">
        <v>41</v>
      </c>
      <c r="AI96">
        <v>0</v>
      </c>
      <c r="AJ96" s="9">
        <f>AA96/Y96</f>
        <v>0.2633587786259542</v>
      </c>
      <c r="AK96" s="9">
        <f>(AA96+AG96)/(Y96+AG96)</f>
        <v>0.3412969283276451</v>
      </c>
      <c r="AL96" s="9">
        <f>(AE96+(AB96*2)+(AC96*3)+(AD96*4))/Y96</f>
        <v>0.37404580152671757</v>
      </c>
      <c r="AM96" s="10">
        <f>AK96+AL96</f>
        <v>0.7153427298543626</v>
      </c>
      <c r="AN96" s="7" t="str">
        <f>C96</f>
        <v>Markakis</v>
      </c>
      <c r="AO96" s="7" t="str">
        <f>B96</f>
        <v>Nick</v>
      </c>
      <c r="AP96" s="7" t="str">
        <f>D96</f>
        <v>ATL</v>
      </c>
      <c r="AQ96">
        <v>94</v>
      </c>
      <c r="AR96">
        <v>371</v>
      </c>
      <c r="AS96">
        <v>55</v>
      </c>
      <c r="AT96">
        <v>120</v>
      </c>
      <c r="AU96">
        <v>29</v>
      </c>
      <c r="AV96">
        <v>1</v>
      </c>
      <c r="AW96">
        <v>10</v>
      </c>
      <c r="AX96" s="7">
        <f>AT96-AU96-AV96-AW96</f>
        <v>80</v>
      </c>
      <c r="AY96">
        <v>61</v>
      </c>
      <c r="AZ96">
        <v>42</v>
      </c>
      <c r="BA96">
        <v>46</v>
      </c>
      <c r="BB96">
        <v>1</v>
      </c>
      <c r="BC96" s="9">
        <f>AT96/AR96</f>
        <v>0.32345013477088946</v>
      </c>
      <c r="BD96" s="9">
        <f>(AT96+AZ96)/(AR96+AZ96)</f>
        <v>0.3922518159806295</v>
      </c>
      <c r="BE96" s="9">
        <f>(AX96+(AU96*2)+(AV96*3)+(AW96*4))/AR96</f>
        <v>0.48787061994609165</v>
      </c>
      <c r="BF96" s="10">
        <f>BD96+BE96</f>
        <v>0.8801224359267212</v>
      </c>
    </row>
    <row r="97" spans="1:58" ht="12.75">
      <c r="A97" t="s">
        <v>69</v>
      </c>
      <c r="B97" t="s">
        <v>241</v>
      </c>
      <c r="C97" t="s">
        <v>242</v>
      </c>
      <c r="D97" t="s">
        <v>57</v>
      </c>
      <c r="E97" s="7">
        <f>X97+AQ97</f>
        <v>149</v>
      </c>
      <c r="F97" s="7">
        <f>Y97+AR97</f>
        <v>578</v>
      </c>
      <c r="G97" s="7">
        <f>Z97+AS97</f>
        <v>93</v>
      </c>
      <c r="H97" s="7">
        <f>AA97+AT97</f>
        <v>164</v>
      </c>
      <c r="I97" s="7">
        <f>AB97+AU97</f>
        <v>22</v>
      </c>
      <c r="J97" s="7">
        <f>AC97+AV97</f>
        <v>6</v>
      </c>
      <c r="K97" s="2">
        <f>AD97+AW97</f>
        <v>18</v>
      </c>
      <c r="L97" s="7">
        <f>H97-I97-J97-K97</f>
        <v>118</v>
      </c>
      <c r="M97" s="7">
        <f>AF97+AY97</f>
        <v>68</v>
      </c>
      <c r="N97" s="7">
        <f>AG97+AZ97</f>
        <v>40</v>
      </c>
      <c r="O97" s="7">
        <f>AH97+BA97</f>
        <v>120</v>
      </c>
      <c r="P97" s="7">
        <f>AI97+BB97</f>
        <v>44</v>
      </c>
      <c r="Q97" s="8">
        <f>H97/F97</f>
        <v>0.2837370242214533</v>
      </c>
      <c r="R97" s="9">
        <f>(H97+N97)/(F97+N97)</f>
        <v>0.3300970873786408</v>
      </c>
      <c r="S97" s="9">
        <f>(L97+(I97*2)+(J97*3)+(K97*4))/F97</f>
        <v>0.4359861591695502</v>
      </c>
      <c r="T97" s="10">
        <f>R97+S97</f>
        <v>0.766083246548191</v>
      </c>
      <c r="U97" s="7" t="str">
        <f>C97</f>
        <v>Marte</v>
      </c>
      <c r="V97" s="7" t="str">
        <f>B97</f>
        <v>Starling</v>
      </c>
      <c r="W97" s="7" t="str">
        <f>D97</f>
        <v>PIT</v>
      </c>
      <c r="X97">
        <v>64</v>
      </c>
      <c r="Y97">
        <v>255</v>
      </c>
      <c r="Z97">
        <v>41</v>
      </c>
      <c r="AA97">
        <v>72</v>
      </c>
      <c r="AB97">
        <v>6</v>
      </c>
      <c r="AC97">
        <v>2</v>
      </c>
      <c r="AD97">
        <v>5</v>
      </c>
      <c r="AE97" s="7">
        <f>AA97-AB97-AC97-AD97</f>
        <v>59</v>
      </c>
      <c r="AF97">
        <v>24</v>
      </c>
      <c r="AG97">
        <v>17</v>
      </c>
      <c r="AH97">
        <v>46</v>
      </c>
      <c r="AI97">
        <v>19</v>
      </c>
      <c r="AJ97" s="9">
        <f>AA97/Y97</f>
        <v>0.2823529411764706</v>
      </c>
      <c r="AK97" s="9">
        <f>(AA97+AG97)/(Y97+AG97)</f>
        <v>0.3272058823529412</v>
      </c>
      <c r="AL97" s="9">
        <f>(AE97+(AB97*2)+(AC97*3)+(AD97*4))/Y97</f>
        <v>0.3803921568627451</v>
      </c>
      <c r="AM97" s="10">
        <f>AK97+AL97</f>
        <v>0.7075980392156862</v>
      </c>
      <c r="AN97" s="7" t="str">
        <f>C97</f>
        <v>Marte</v>
      </c>
      <c r="AO97" s="7" t="str">
        <f>B97</f>
        <v>Starling</v>
      </c>
      <c r="AP97" s="7" t="str">
        <f>D97</f>
        <v>PIT</v>
      </c>
      <c r="AQ97">
        <v>85</v>
      </c>
      <c r="AR97">
        <v>323</v>
      </c>
      <c r="AS97">
        <v>52</v>
      </c>
      <c r="AT97">
        <v>92</v>
      </c>
      <c r="AU97">
        <v>16</v>
      </c>
      <c r="AV97">
        <v>4</v>
      </c>
      <c r="AW97">
        <v>13</v>
      </c>
      <c r="AX97" s="7">
        <f>AT97-AU97-AV97-AW97</f>
        <v>59</v>
      </c>
      <c r="AY97">
        <v>44</v>
      </c>
      <c r="AZ97">
        <v>23</v>
      </c>
      <c r="BA97">
        <v>74</v>
      </c>
      <c r="BB97">
        <v>25</v>
      </c>
      <c r="BC97" s="9">
        <f>AT97/AR97</f>
        <v>0.2848297213622291</v>
      </c>
      <c r="BD97" s="9">
        <f>(AT97+AZ97)/(AR97+AZ97)</f>
        <v>0.33236994219653176</v>
      </c>
      <c r="BE97" s="9">
        <f>(AX97+(AU97*2)+(AV97*3)+(AW97*4))/AR97</f>
        <v>0.47987616099071206</v>
      </c>
      <c r="BF97" s="10">
        <f>BD97+BE97</f>
        <v>0.8122461031872439</v>
      </c>
    </row>
    <row r="98" spans="1:58" ht="12.75">
      <c r="A98" t="s">
        <v>50</v>
      </c>
      <c r="B98" t="s">
        <v>243</v>
      </c>
      <c r="C98" t="s">
        <v>244</v>
      </c>
      <c r="D98" t="s">
        <v>245</v>
      </c>
      <c r="E98" s="7">
        <f>X98+AQ98</f>
        <v>158</v>
      </c>
      <c r="F98" s="7">
        <f>Y98+AR98</f>
        <v>599</v>
      </c>
      <c r="G98" s="7">
        <f>Z98+AS98</f>
        <v>121</v>
      </c>
      <c r="H98" s="7">
        <f>AA98+AT98</f>
        <v>191</v>
      </c>
      <c r="I98" s="7">
        <f>AB98+AU98</f>
        <v>37</v>
      </c>
      <c r="J98" s="7">
        <f>AC98+AV98</f>
        <v>2</v>
      </c>
      <c r="K98" s="2">
        <f>AD98+AW98</f>
        <v>60</v>
      </c>
      <c r="L98" s="7">
        <f>H98-I98-J98-K98</f>
        <v>92</v>
      </c>
      <c r="M98" s="7">
        <f>AF98+AY98</f>
        <v>152</v>
      </c>
      <c r="N98" s="7">
        <f>AG98+AZ98</f>
        <v>65</v>
      </c>
      <c r="O98" s="7">
        <f>AH98+BA98</f>
        <v>174</v>
      </c>
      <c r="P98" s="7">
        <f>AI98+BB98</f>
        <v>5</v>
      </c>
      <c r="Q98" s="8">
        <f>H98/F98</f>
        <v>0.31886477462437396</v>
      </c>
      <c r="R98" s="9">
        <f>(H98+N98)/(F98+N98)</f>
        <v>0.3855421686746988</v>
      </c>
      <c r="S98" s="9">
        <f>(L98+(I98*2)+(J98*3)+(K98*4))/F98</f>
        <v>0.6878130217028381</v>
      </c>
      <c r="T98" s="10">
        <f>R98+S98</f>
        <v>1.073355190377537</v>
      </c>
      <c r="U98" s="7" t="str">
        <f>C98</f>
        <v>Martinez</v>
      </c>
      <c r="V98" s="7" t="str">
        <f>B98</f>
        <v>J.D.</v>
      </c>
      <c r="W98" s="7" t="str">
        <f>D98</f>
        <v>DET / ARZ / BOS</v>
      </c>
      <c r="X98">
        <v>66</v>
      </c>
      <c r="Y98">
        <v>245</v>
      </c>
      <c r="Z98">
        <v>49</v>
      </c>
      <c r="AA98">
        <v>75</v>
      </c>
      <c r="AB98">
        <v>14</v>
      </c>
      <c r="AC98">
        <v>1</v>
      </c>
      <c r="AD98">
        <v>31</v>
      </c>
      <c r="AE98" s="7">
        <f>AA98-AB98-AC98-AD98</f>
        <v>29</v>
      </c>
      <c r="AF98">
        <v>72</v>
      </c>
      <c r="AG98">
        <v>27</v>
      </c>
      <c r="AH98">
        <v>79</v>
      </c>
      <c r="AI98">
        <v>3</v>
      </c>
      <c r="AJ98" s="9">
        <f>AA98/Y98</f>
        <v>0.30612244897959184</v>
      </c>
      <c r="AK98" s="9">
        <f>(AA98+AG98)/(Y98+AG98)</f>
        <v>0.375</v>
      </c>
      <c r="AL98" s="9">
        <f>(AE98+(AB98*2)+(AC98*3)+(AD98*4))/Y98</f>
        <v>0.7510204081632653</v>
      </c>
      <c r="AM98" s="10">
        <f>AK98+AL98</f>
        <v>1.1260204081632654</v>
      </c>
      <c r="AN98" s="7" t="str">
        <f>C98</f>
        <v>Martinez</v>
      </c>
      <c r="AO98" s="7" t="str">
        <f>B98</f>
        <v>J.D.</v>
      </c>
      <c r="AP98" s="7" t="str">
        <f>D98</f>
        <v>DET / ARZ / BOS</v>
      </c>
      <c r="AQ98">
        <v>92</v>
      </c>
      <c r="AR98">
        <v>354</v>
      </c>
      <c r="AS98">
        <v>72</v>
      </c>
      <c r="AT98">
        <v>116</v>
      </c>
      <c r="AU98">
        <v>23</v>
      </c>
      <c r="AV98">
        <v>1</v>
      </c>
      <c r="AW98">
        <v>29</v>
      </c>
      <c r="AX98" s="7">
        <f>AT98-AU98-AV98-AW98</f>
        <v>63</v>
      </c>
      <c r="AY98">
        <v>80</v>
      </c>
      <c r="AZ98">
        <v>38</v>
      </c>
      <c r="BA98">
        <v>95</v>
      </c>
      <c r="BB98">
        <v>2</v>
      </c>
      <c r="BC98" s="9">
        <f>AT98/AR98</f>
        <v>0.327683615819209</v>
      </c>
      <c r="BD98" s="9">
        <f>(AT98+AZ98)/(AR98+AZ98)</f>
        <v>0.39285714285714285</v>
      </c>
      <c r="BE98" s="9">
        <f>(AX98+(AU98*2)+(AV98*3)+(AW98*4))/AR98</f>
        <v>0.6440677966101694</v>
      </c>
      <c r="BF98" s="10">
        <f>BD98+BE98</f>
        <v>1.0369249394673123</v>
      </c>
    </row>
    <row r="99" spans="1:58" ht="12.75">
      <c r="A99" t="s">
        <v>10</v>
      </c>
      <c r="B99" t="s">
        <v>19</v>
      </c>
      <c r="C99" t="s">
        <v>244</v>
      </c>
      <c r="D99" t="s">
        <v>102</v>
      </c>
      <c r="E99" s="7">
        <f>X99+AQ99</f>
        <v>144</v>
      </c>
      <c r="F99" s="7">
        <f>Y99+AR99</f>
        <v>464</v>
      </c>
      <c r="G99" s="7">
        <f>Z99+AS99</f>
        <v>60</v>
      </c>
      <c r="H99" s="7">
        <f>AA99+AT99</f>
        <v>143</v>
      </c>
      <c r="I99" s="7">
        <f>AB99+AU99</f>
        <v>25</v>
      </c>
      <c r="J99" s="7">
        <f>AC99+AV99</f>
        <v>0</v>
      </c>
      <c r="K99" s="2">
        <f>AD99+AW99</f>
        <v>22</v>
      </c>
      <c r="L99" s="7">
        <f>H99-I99-J99-K99</f>
        <v>96</v>
      </c>
      <c r="M99" s="7">
        <f>AF99+AY99</f>
        <v>85</v>
      </c>
      <c r="N99" s="7">
        <f>AG99+AZ99</f>
        <v>57</v>
      </c>
      <c r="O99" s="7">
        <f>AH99+BA99</f>
        <v>85</v>
      </c>
      <c r="P99" s="7">
        <f>AI99+BB99</f>
        <v>3</v>
      </c>
      <c r="Q99" s="8">
        <f>H99/F99</f>
        <v>0.3081896551724138</v>
      </c>
      <c r="R99" s="9">
        <f>(H99+N99)/(F99+N99)</f>
        <v>0.3838771593090211</v>
      </c>
      <c r="S99" s="9">
        <f>(L99+(I99*2)+(J99*3)+(K99*4))/F99</f>
        <v>0.5043103448275862</v>
      </c>
      <c r="T99" s="10">
        <f>R99+S99</f>
        <v>0.8881875041366073</v>
      </c>
      <c r="U99" s="7" t="str">
        <f>C99</f>
        <v>Martinez</v>
      </c>
      <c r="V99" s="7" t="str">
        <f>B99</f>
        <v>Jose</v>
      </c>
      <c r="W99" s="7" t="str">
        <f>D99</f>
        <v>STL</v>
      </c>
      <c r="X99">
        <v>56</v>
      </c>
      <c r="Y99">
        <v>147</v>
      </c>
      <c r="Z99">
        <v>25</v>
      </c>
      <c r="AA99">
        <v>49</v>
      </c>
      <c r="AB99">
        <v>7</v>
      </c>
      <c r="AC99">
        <v>0</v>
      </c>
      <c r="AD99">
        <v>9</v>
      </c>
      <c r="AE99" s="7">
        <f>AA99-AB99-AC99-AD99</f>
        <v>33</v>
      </c>
      <c r="AF99">
        <v>29</v>
      </c>
      <c r="AG99">
        <v>24</v>
      </c>
      <c r="AH99">
        <v>30</v>
      </c>
      <c r="AI99">
        <v>3</v>
      </c>
      <c r="AJ99" s="9">
        <f>AA99/Y99</f>
        <v>0.3333333333333333</v>
      </c>
      <c r="AK99" s="9">
        <f>(AA99+AG99)/(Y99+AG99)</f>
        <v>0.4269005847953216</v>
      </c>
      <c r="AL99" s="9">
        <f>(AE99+(AB99*2)+(AC99*3)+(AD99*4))/Y99</f>
        <v>0.564625850340136</v>
      </c>
      <c r="AM99" s="10">
        <f>AK99+AL99</f>
        <v>0.9915264351354576</v>
      </c>
      <c r="AN99" s="7" t="str">
        <f>C99</f>
        <v>Martinez</v>
      </c>
      <c r="AO99" s="7" t="str">
        <f>B99</f>
        <v>Jose</v>
      </c>
      <c r="AP99" s="7" t="str">
        <f>D99</f>
        <v>STL</v>
      </c>
      <c r="AQ99">
        <v>88</v>
      </c>
      <c r="AR99">
        <v>317</v>
      </c>
      <c r="AS99">
        <v>35</v>
      </c>
      <c r="AT99">
        <v>94</v>
      </c>
      <c r="AU99">
        <v>18</v>
      </c>
      <c r="AV99">
        <v>0</v>
      </c>
      <c r="AW99">
        <v>13</v>
      </c>
      <c r="AX99" s="7">
        <f>AT99-AU99-AV99-AW99</f>
        <v>63</v>
      </c>
      <c r="AY99">
        <v>56</v>
      </c>
      <c r="AZ99">
        <v>33</v>
      </c>
      <c r="BA99">
        <v>55</v>
      </c>
      <c r="BB99">
        <v>0</v>
      </c>
      <c r="BC99" s="9">
        <f>AT99/AR99</f>
        <v>0.29652996845425866</v>
      </c>
      <c r="BD99" s="9">
        <f>(AT99+AZ99)/(AR99+AZ99)</f>
        <v>0.3628571428571429</v>
      </c>
      <c r="BE99" s="9">
        <f>(AX99+(AU99*2)+(AV99*3)+(AW99*4))/AR99</f>
        <v>0.47634069400630913</v>
      </c>
      <c r="BF99" s="10">
        <f>BD99+BE99</f>
        <v>0.8391978368634521</v>
      </c>
    </row>
    <row r="100" spans="1:58" ht="12.75">
      <c r="A100" t="s">
        <v>10</v>
      </c>
      <c r="B100" t="s">
        <v>246</v>
      </c>
      <c r="C100" t="s">
        <v>247</v>
      </c>
      <c r="D100" t="s">
        <v>88</v>
      </c>
      <c r="E100" s="7">
        <f>X100+AQ100</f>
        <v>132</v>
      </c>
      <c r="F100" s="7">
        <f>Y100+AR100</f>
        <v>491</v>
      </c>
      <c r="G100" s="7">
        <f>Z100+AS100</f>
        <v>64</v>
      </c>
      <c r="H100" s="7">
        <f>AA100+AT100</f>
        <v>147</v>
      </c>
      <c r="I100" s="7">
        <f>AB100+AU100</f>
        <v>32</v>
      </c>
      <c r="J100" s="7">
        <f>AC100+AV100</f>
        <v>1</v>
      </c>
      <c r="K100" s="2">
        <f>AD100+AW100</f>
        <v>5</v>
      </c>
      <c r="L100" s="7">
        <f>H100-I100-J100-K100</f>
        <v>109</v>
      </c>
      <c r="M100" s="7">
        <f>AF100+AY100</f>
        <v>66</v>
      </c>
      <c r="N100" s="7">
        <f>AG100+AZ100</f>
        <v>69</v>
      </c>
      <c r="O100" s="7">
        <f>AH100+BA100</f>
        <v>73</v>
      </c>
      <c r="P100" s="7">
        <f>AI100+BB100</f>
        <v>1</v>
      </c>
      <c r="Q100" s="8">
        <f>H100/F100</f>
        <v>0.29938900203665986</v>
      </c>
      <c r="R100" s="9">
        <f>(H100+N100)/(F100+N100)</f>
        <v>0.38571428571428573</v>
      </c>
      <c r="S100" s="9">
        <f>(L100+(I100*2)+(J100*3)+(K100*4))/F100</f>
        <v>0.39918533604887985</v>
      </c>
      <c r="T100" s="10">
        <f>R100+S100</f>
        <v>0.7848996217631656</v>
      </c>
      <c r="U100" s="7" t="str">
        <f>C100</f>
        <v>Mauer</v>
      </c>
      <c r="V100" s="7" t="str">
        <f>B100</f>
        <v>Joe</v>
      </c>
      <c r="W100" s="7" t="str">
        <f>D100</f>
        <v>MIN</v>
      </c>
      <c r="X100">
        <v>67</v>
      </c>
      <c r="Y100">
        <v>249</v>
      </c>
      <c r="Z100">
        <v>32</v>
      </c>
      <c r="AA100">
        <v>81</v>
      </c>
      <c r="AB100">
        <v>19</v>
      </c>
      <c r="AC100">
        <v>1</v>
      </c>
      <c r="AD100">
        <v>2</v>
      </c>
      <c r="AE100" s="7">
        <f>AA100-AB100-AC100-AD100</f>
        <v>59</v>
      </c>
      <c r="AF100">
        <v>37</v>
      </c>
      <c r="AG100">
        <v>35</v>
      </c>
      <c r="AH100">
        <v>38</v>
      </c>
      <c r="AI100">
        <v>1</v>
      </c>
      <c r="AJ100" s="9">
        <f>AA100/Y100</f>
        <v>0.3253012048192771</v>
      </c>
      <c r="AK100" s="9">
        <f>(AA100+AG100)/(Y100+AG100)</f>
        <v>0.4084507042253521</v>
      </c>
      <c r="AL100" s="9">
        <f>(AE100+(AB100*2)+(AC100*3)+(AD100*4))/Y100</f>
        <v>0.43373493975903615</v>
      </c>
      <c r="AM100" s="10">
        <f>AK100+AL100</f>
        <v>0.8421856439843882</v>
      </c>
      <c r="AN100" s="7" t="str">
        <f>C100</f>
        <v>Mauer</v>
      </c>
      <c r="AO100" s="7" t="str">
        <f>B100</f>
        <v>Joe</v>
      </c>
      <c r="AP100" s="7" t="str">
        <f>D100</f>
        <v>MIN</v>
      </c>
      <c r="AQ100">
        <v>65</v>
      </c>
      <c r="AR100">
        <v>242</v>
      </c>
      <c r="AS100">
        <v>32</v>
      </c>
      <c r="AT100">
        <v>66</v>
      </c>
      <c r="AU100">
        <v>13</v>
      </c>
      <c r="AV100">
        <v>0</v>
      </c>
      <c r="AW100">
        <v>3</v>
      </c>
      <c r="AX100" s="7">
        <f>AT100-AU100-AV100-AW100</f>
        <v>50</v>
      </c>
      <c r="AY100">
        <v>29</v>
      </c>
      <c r="AZ100">
        <v>34</v>
      </c>
      <c r="BA100">
        <v>35</v>
      </c>
      <c r="BB100">
        <v>0</v>
      </c>
      <c r="BC100" s="9">
        <f>AT100/AR100</f>
        <v>0.2727272727272727</v>
      </c>
      <c r="BD100" s="9">
        <f>(AT100+AZ100)/(AR100+AZ100)</f>
        <v>0.36231884057971014</v>
      </c>
      <c r="BE100" s="9">
        <f>(AX100+(AU100*2)+(AV100*3)+(AW100*4))/AR100</f>
        <v>0.36363636363636365</v>
      </c>
      <c r="BF100" s="10">
        <f>BD100+BE100</f>
        <v>0.7259552042160737</v>
      </c>
    </row>
    <row r="101" spans="1:58" ht="12.75">
      <c r="A101" t="s">
        <v>50</v>
      </c>
      <c r="B101" t="s">
        <v>248</v>
      </c>
      <c r="C101" t="s">
        <v>249</v>
      </c>
      <c r="D101" t="s">
        <v>40</v>
      </c>
      <c r="E101" s="7">
        <f>X101+AQ101</f>
        <v>159</v>
      </c>
      <c r="F101" s="7">
        <f>Y101+AR101</f>
        <v>609</v>
      </c>
      <c r="G101" s="7">
        <f>Z101+AS101</f>
        <v>73</v>
      </c>
      <c r="H101" s="7">
        <f>AA101+AT101</f>
        <v>159</v>
      </c>
      <c r="I101" s="7">
        <f>AB101+AU101</f>
        <v>29</v>
      </c>
      <c r="J101" s="7">
        <f>AC101+AV101</f>
        <v>1</v>
      </c>
      <c r="K101" s="2">
        <f>AD101+AW101</f>
        <v>23</v>
      </c>
      <c r="L101" s="7">
        <f>H101-I101-J101-K101</f>
        <v>106</v>
      </c>
      <c r="M101" s="7">
        <f>AF101+AY101</f>
        <v>103</v>
      </c>
      <c r="N101" s="7">
        <f>AG101+AZ101</f>
        <v>55</v>
      </c>
      <c r="O101" s="7">
        <f>AH101+BA101</f>
        <v>147</v>
      </c>
      <c r="P101" s="7">
        <f>AI101+BB101</f>
        <v>1</v>
      </c>
      <c r="Q101" s="8">
        <f>H101/F101</f>
        <v>0.26108374384236455</v>
      </c>
      <c r="R101" s="9">
        <f>(H101+N101)/(F101+N101)</f>
        <v>0.32228915662650603</v>
      </c>
      <c r="S101" s="9">
        <f>(L101+(I101*2)+(J101*3)+(K101*4))/F101</f>
        <v>0.42528735632183906</v>
      </c>
      <c r="T101" s="10">
        <f>R101+S101</f>
        <v>0.7475765129483452</v>
      </c>
      <c r="U101" s="7" t="str">
        <f>C101</f>
        <v>Mazara</v>
      </c>
      <c r="V101" s="7" t="str">
        <f>B101</f>
        <v>Nomar</v>
      </c>
      <c r="W101" s="7" t="str">
        <f>D101</f>
        <v>TEX</v>
      </c>
      <c r="X101">
        <v>68</v>
      </c>
      <c r="Y101">
        <v>256</v>
      </c>
      <c r="Z101">
        <v>27</v>
      </c>
      <c r="AA101">
        <v>63</v>
      </c>
      <c r="AB101">
        <v>13</v>
      </c>
      <c r="AC101">
        <v>0</v>
      </c>
      <c r="AD101">
        <v>8</v>
      </c>
      <c r="AE101" s="7">
        <f>AA101-AB101-AC101-AD101</f>
        <v>42</v>
      </c>
      <c r="AF101">
        <v>45</v>
      </c>
      <c r="AG101">
        <v>25</v>
      </c>
      <c r="AH101">
        <v>61</v>
      </c>
      <c r="AI101">
        <v>0</v>
      </c>
      <c r="AJ101" s="9">
        <f>AA101/Y101</f>
        <v>0.24609375</v>
      </c>
      <c r="AK101" s="9">
        <f>(AA101+AG101)/(Y101+AG101)</f>
        <v>0.31316725978647686</v>
      </c>
      <c r="AL101" s="9">
        <f>(AE101+(AB101*2)+(AC101*3)+(AD101*4))/Y101</f>
        <v>0.390625</v>
      </c>
      <c r="AM101" s="10">
        <f>AK101+AL101</f>
        <v>0.7037922597864769</v>
      </c>
      <c r="AN101" s="7" t="str">
        <f>C101</f>
        <v>Mazara</v>
      </c>
      <c r="AO101" s="7" t="str">
        <f>B101</f>
        <v>Nomar</v>
      </c>
      <c r="AP101" s="7" t="str">
        <f>D101</f>
        <v>TEX</v>
      </c>
      <c r="AQ101">
        <v>91</v>
      </c>
      <c r="AR101">
        <v>353</v>
      </c>
      <c r="AS101">
        <v>46</v>
      </c>
      <c r="AT101">
        <v>96</v>
      </c>
      <c r="AU101">
        <v>16</v>
      </c>
      <c r="AV101">
        <v>1</v>
      </c>
      <c r="AW101">
        <v>15</v>
      </c>
      <c r="AX101" s="7">
        <f>AT101-AU101-AV101-AW101</f>
        <v>64</v>
      </c>
      <c r="AY101">
        <v>58</v>
      </c>
      <c r="AZ101">
        <v>30</v>
      </c>
      <c r="BA101">
        <v>86</v>
      </c>
      <c r="BB101">
        <v>1</v>
      </c>
      <c r="BC101" s="9">
        <f>AT101/AR101</f>
        <v>0.2719546742209632</v>
      </c>
      <c r="BD101" s="9">
        <f>(AT101+AZ101)/(AR101+AZ101)</f>
        <v>0.3289817232375979</v>
      </c>
      <c r="BE101" s="9">
        <f>(AX101+(AU101*2)+(AV101*3)+(AW101*4))/AR101</f>
        <v>0.45042492917847027</v>
      </c>
      <c r="BF101" s="10">
        <f>BD101+BE101</f>
        <v>0.7794066524160681</v>
      </c>
    </row>
    <row r="102" spans="1:58" ht="12.75">
      <c r="A102" t="s">
        <v>50</v>
      </c>
      <c r="B102" t="s">
        <v>64</v>
      </c>
      <c r="C102" t="s">
        <v>250</v>
      </c>
      <c r="D102" t="s">
        <v>251</v>
      </c>
      <c r="E102" s="7">
        <f>X102+AQ102</f>
        <v>164</v>
      </c>
      <c r="F102" s="7">
        <f>Y102+AR102</f>
        <v>606</v>
      </c>
      <c r="G102" s="7">
        <f>Z102+AS102</f>
        <v>88</v>
      </c>
      <c r="H102" s="7">
        <f>AA102+AT102</f>
        <v>158</v>
      </c>
      <c r="I102" s="7">
        <f>AB102+AU102</f>
        <v>33</v>
      </c>
      <c r="J102" s="7">
        <f>AC102+AV102</f>
        <v>2</v>
      </c>
      <c r="K102" s="2">
        <f>AD102+AW102</f>
        <v>20</v>
      </c>
      <c r="L102" s="7">
        <f>H102-I102-J102-K102</f>
        <v>103</v>
      </c>
      <c r="M102" s="7">
        <f>AF102+AY102</f>
        <v>78</v>
      </c>
      <c r="N102" s="7">
        <f>AG102+AZ102</f>
        <v>77</v>
      </c>
      <c r="O102" s="7">
        <f>AH102+BA102</f>
        <v>146</v>
      </c>
      <c r="P102" s="7">
        <f>AI102+BB102</f>
        <v>13</v>
      </c>
      <c r="Q102" s="8">
        <f>H102/F102</f>
        <v>0.2607260726072607</v>
      </c>
      <c r="R102" s="9">
        <f>(H102+N102)/(F102+N102)</f>
        <v>0.3440702781844802</v>
      </c>
      <c r="S102" s="9">
        <f>(L102+(I102*2)+(J102*3)+(K102*4))/F102</f>
        <v>0.4207920792079208</v>
      </c>
      <c r="T102" s="10">
        <f>R102+S102</f>
        <v>0.7648623573924009</v>
      </c>
      <c r="U102" s="7" t="str">
        <f>C102</f>
        <v>McCutchen</v>
      </c>
      <c r="V102" s="7" t="str">
        <f>B102</f>
        <v>Andrew</v>
      </c>
      <c r="W102" s="7" t="str">
        <f>D102</f>
        <v>PIT / SF</v>
      </c>
      <c r="X102">
        <v>70</v>
      </c>
      <c r="Y102">
        <v>254</v>
      </c>
      <c r="Z102">
        <v>39</v>
      </c>
      <c r="AA102">
        <v>66</v>
      </c>
      <c r="AB102">
        <v>11</v>
      </c>
      <c r="AC102">
        <v>0</v>
      </c>
      <c r="AD102">
        <v>11</v>
      </c>
      <c r="AE102" s="7">
        <f>AA102-AB102-AC102-AD102</f>
        <v>44</v>
      </c>
      <c r="AF102">
        <v>38</v>
      </c>
      <c r="AG102">
        <v>30</v>
      </c>
      <c r="AH102">
        <v>57</v>
      </c>
      <c r="AI102">
        <v>5</v>
      </c>
      <c r="AJ102" s="9">
        <f>AA102/Y102</f>
        <v>0.25984251968503935</v>
      </c>
      <c r="AK102" s="9">
        <f>(AA102+AG102)/(Y102+AG102)</f>
        <v>0.3380281690140845</v>
      </c>
      <c r="AL102" s="9">
        <f>(AE102+(AB102*2)+(AC102*3)+(AD102*4))/Y102</f>
        <v>0.4330708661417323</v>
      </c>
      <c r="AM102" s="10">
        <f>AK102+AL102</f>
        <v>0.7710990351558168</v>
      </c>
      <c r="AN102" s="7" t="str">
        <f>C102</f>
        <v>McCutchen</v>
      </c>
      <c r="AO102" s="7" t="str">
        <f>B102</f>
        <v>Andrew</v>
      </c>
      <c r="AP102" s="7" t="str">
        <f>D102</f>
        <v>PIT / SF</v>
      </c>
      <c r="AQ102">
        <v>94</v>
      </c>
      <c r="AR102">
        <v>352</v>
      </c>
      <c r="AS102">
        <v>49</v>
      </c>
      <c r="AT102">
        <v>92</v>
      </c>
      <c r="AU102">
        <v>22</v>
      </c>
      <c r="AV102">
        <v>2</v>
      </c>
      <c r="AW102">
        <v>9</v>
      </c>
      <c r="AX102" s="7">
        <f>AT102-AU102-AV102-AW102</f>
        <v>59</v>
      </c>
      <c r="AY102">
        <v>40</v>
      </c>
      <c r="AZ102">
        <v>47</v>
      </c>
      <c r="BA102">
        <v>89</v>
      </c>
      <c r="BB102">
        <v>8</v>
      </c>
      <c r="BC102" s="9">
        <f>AT102/AR102</f>
        <v>0.26136363636363635</v>
      </c>
      <c r="BD102" s="9">
        <f>(AT102+AZ102)/(AR102+AZ102)</f>
        <v>0.3483709273182957</v>
      </c>
      <c r="BE102" s="9">
        <f>(AX102+(AU102*2)+(AV102*3)+(AW102*4))/AR102</f>
        <v>0.4119318181818182</v>
      </c>
      <c r="BF102" s="10">
        <f>BD102+BE102</f>
        <v>0.7603027455001139</v>
      </c>
    </row>
    <row r="103" spans="1:58" ht="12.75">
      <c r="A103" t="s">
        <v>36</v>
      </c>
      <c r="B103" t="s">
        <v>252</v>
      </c>
      <c r="C103" t="s">
        <v>253</v>
      </c>
      <c r="D103" t="s">
        <v>57</v>
      </c>
      <c r="E103" s="7">
        <f>X103+AQ103</f>
        <v>146</v>
      </c>
      <c r="F103" s="7">
        <f>Y103+AR103</f>
        <v>504</v>
      </c>
      <c r="G103" s="7">
        <f>Z103+AS103</f>
        <v>49</v>
      </c>
      <c r="H103" s="7">
        <f>AA103+AT103</f>
        <v>124</v>
      </c>
      <c r="I103" s="7">
        <f>AB103+AU103</f>
        <v>32</v>
      </c>
      <c r="J103" s="7">
        <f>AC103+AV103</f>
        <v>3</v>
      </c>
      <c r="K103" s="2">
        <f>AD103+AW103</f>
        <v>11</v>
      </c>
      <c r="L103" s="7">
        <f>H103-I103-J103-K103</f>
        <v>78</v>
      </c>
      <c r="M103" s="7">
        <f>AF103+AY103</f>
        <v>53</v>
      </c>
      <c r="N103" s="7">
        <f>AG103+AZ103</f>
        <v>37</v>
      </c>
      <c r="O103" s="7">
        <f>AH103+BA103</f>
        <v>107</v>
      </c>
      <c r="P103" s="7">
        <f>AI103+BB103</f>
        <v>2</v>
      </c>
      <c r="Q103" s="8">
        <f>H103/F103</f>
        <v>0.24603174603174602</v>
      </c>
      <c r="R103" s="9">
        <f>(H103+N103)/(F103+N103)</f>
        <v>0.2975970425138632</v>
      </c>
      <c r="S103" s="9">
        <f>(L103+(I103*2)+(J103*3)+(K103*4))/F103</f>
        <v>0.3869047619047619</v>
      </c>
      <c r="T103" s="10">
        <f>R103+S103</f>
        <v>0.6845018044186251</v>
      </c>
      <c r="U103" s="7" t="str">
        <f>C103</f>
        <v>Mercer</v>
      </c>
      <c r="V103" s="7" t="str">
        <f>B103</f>
        <v>Jordy</v>
      </c>
      <c r="W103" s="7" t="str">
        <f>D103</f>
        <v>PIT</v>
      </c>
      <c r="X103">
        <v>60</v>
      </c>
      <c r="Y103">
        <v>206</v>
      </c>
      <c r="Z103">
        <v>18</v>
      </c>
      <c r="AA103">
        <v>49</v>
      </c>
      <c r="AB103">
        <v>10</v>
      </c>
      <c r="AC103">
        <v>1</v>
      </c>
      <c r="AD103">
        <v>6</v>
      </c>
      <c r="AE103" s="7">
        <f>AA103-AB103-AC103-AD103</f>
        <v>32</v>
      </c>
      <c r="AF103">
        <v>22</v>
      </c>
      <c r="AG103">
        <v>15</v>
      </c>
      <c r="AH103">
        <v>37</v>
      </c>
      <c r="AI103">
        <v>0</v>
      </c>
      <c r="AJ103" s="9">
        <f>AA103/Y103</f>
        <v>0.23786407766990292</v>
      </c>
      <c r="AK103" s="9">
        <f>(AA103+AG103)/(Y103+AG103)</f>
        <v>0.2895927601809955</v>
      </c>
      <c r="AL103" s="9">
        <f>(AE103+(AB103*2)+(AC103*3)+(AD103*4))/Y103</f>
        <v>0.38349514563106796</v>
      </c>
      <c r="AM103" s="10">
        <f>AK103+AL103</f>
        <v>0.6730879058120635</v>
      </c>
      <c r="AN103" s="7" t="str">
        <f>C103</f>
        <v>Mercer</v>
      </c>
      <c r="AO103" s="7" t="str">
        <f>B103</f>
        <v>Jordy</v>
      </c>
      <c r="AP103" s="7" t="str">
        <f>D103</f>
        <v>PIT</v>
      </c>
      <c r="AQ103">
        <v>86</v>
      </c>
      <c r="AR103">
        <v>298</v>
      </c>
      <c r="AS103">
        <v>31</v>
      </c>
      <c r="AT103">
        <v>75</v>
      </c>
      <c r="AU103">
        <v>22</v>
      </c>
      <c r="AV103">
        <v>2</v>
      </c>
      <c r="AW103">
        <v>5</v>
      </c>
      <c r="AX103" s="7">
        <f>AT103-AU103-AV103-AW103</f>
        <v>46</v>
      </c>
      <c r="AY103">
        <v>31</v>
      </c>
      <c r="AZ103">
        <v>22</v>
      </c>
      <c r="BA103">
        <v>70</v>
      </c>
      <c r="BB103">
        <v>2</v>
      </c>
      <c r="BC103" s="9">
        <f>AT103/AR103</f>
        <v>0.2516778523489933</v>
      </c>
      <c r="BD103" s="9">
        <f>(AT103+AZ103)/(AR103+AZ103)</f>
        <v>0.303125</v>
      </c>
      <c r="BE103" s="9">
        <f>(AX103+(AU103*2)+(AV103*3)+(AW103*4))/AR103</f>
        <v>0.38926174496644295</v>
      </c>
      <c r="BF103" s="10">
        <f>BD103+BE103</f>
        <v>0.6923867449664429</v>
      </c>
    </row>
    <row r="104" spans="1:58" ht="12.75">
      <c r="A104" t="s">
        <v>7</v>
      </c>
      <c r="B104" t="s">
        <v>254</v>
      </c>
      <c r="C104" t="s">
        <v>255</v>
      </c>
      <c r="D104" t="s">
        <v>153</v>
      </c>
      <c r="E104" s="7">
        <f>X104+AQ104</f>
        <v>166</v>
      </c>
      <c r="F104" s="7">
        <f>Y104+AR104</f>
        <v>675</v>
      </c>
      <c r="G104" s="7">
        <f>Z104+AS104</f>
        <v>90</v>
      </c>
      <c r="H104" s="7">
        <f>AA104+AT104</f>
        <v>203</v>
      </c>
      <c r="I104" s="7">
        <f>AB104+AU104</f>
        <v>46</v>
      </c>
      <c r="J104" s="7">
        <f>AC104+AV104</f>
        <v>2</v>
      </c>
      <c r="K104" s="2">
        <f>AD104+AW104</f>
        <v>17</v>
      </c>
      <c r="L104" s="7">
        <f>H104-I104-J104-K104</f>
        <v>138</v>
      </c>
      <c r="M104" s="7">
        <f>AF104+AY104</f>
        <v>75</v>
      </c>
      <c r="N104" s="7">
        <f>AG104+AZ104</f>
        <v>52</v>
      </c>
      <c r="O104" s="7">
        <f>AH104+BA104</f>
        <v>115</v>
      </c>
      <c r="P104" s="7">
        <f>AI104+BB104</f>
        <v>37</v>
      </c>
      <c r="Q104" s="8">
        <f>H104/F104</f>
        <v>0.30074074074074075</v>
      </c>
      <c r="R104" s="9">
        <f>(H104+N104)/(F104+N104)</f>
        <v>0.35075653370013754</v>
      </c>
      <c r="S104" s="9">
        <f>(L104+(I104*2)+(J104*3)+(K104*4))/F104</f>
        <v>0.45037037037037037</v>
      </c>
      <c r="T104" s="10">
        <f>R104+S104</f>
        <v>0.8011269040705079</v>
      </c>
      <c r="U104" s="7" t="str">
        <f>C104</f>
        <v>Merrifield</v>
      </c>
      <c r="V104" s="7" t="str">
        <f>B104</f>
        <v>Whit</v>
      </c>
      <c r="W104" s="7" t="str">
        <f>D104</f>
        <v>KC</v>
      </c>
      <c r="X104">
        <v>75</v>
      </c>
      <c r="Y104">
        <v>320</v>
      </c>
      <c r="Z104">
        <v>48</v>
      </c>
      <c r="AA104">
        <v>94</v>
      </c>
      <c r="AB104">
        <v>16</v>
      </c>
      <c r="AC104">
        <v>2</v>
      </c>
      <c r="AD104">
        <v>12</v>
      </c>
      <c r="AE104" s="7">
        <f>AA104-AB104-AC104-AD104</f>
        <v>64</v>
      </c>
      <c r="AF104">
        <v>45</v>
      </c>
      <c r="AG104">
        <v>15</v>
      </c>
      <c r="AH104">
        <v>48</v>
      </c>
      <c r="AI104">
        <v>20</v>
      </c>
      <c r="AJ104" s="9">
        <f>AA104/Y104</f>
        <v>0.29375</v>
      </c>
      <c r="AK104" s="9">
        <f>(AA104+AG104)/(Y104+AG104)</f>
        <v>0.3253731343283582</v>
      </c>
      <c r="AL104" s="9">
        <f>(AE104+(AB104*2)+(AC104*3)+(AD104*4))/Y104</f>
        <v>0.46875</v>
      </c>
      <c r="AM104" s="10">
        <f>AK104+AL104</f>
        <v>0.7941231343283581</v>
      </c>
      <c r="AN104" s="7" t="str">
        <f>C104</f>
        <v>Merrifield</v>
      </c>
      <c r="AO104" s="7" t="str">
        <f>B104</f>
        <v>Whit</v>
      </c>
      <c r="AP104" s="7" t="str">
        <f>D104</f>
        <v>KC</v>
      </c>
      <c r="AQ104">
        <v>91</v>
      </c>
      <c r="AR104">
        <v>355</v>
      </c>
      <c r="AS104">
        <v>42</v>
      </c>
      <c r="AT104">
        <v>109</v>
      </c>
      <c r="AU104">
        <v>30</v>
      </c>
      <c r="AV104">
        <v>0</v>
      </c>
      <c r="AW104">
        <v>5</v>
      </c>
      <c r="AX104" s="7">
        <f>AT104-AU104-AV104-AW104</f>
        <v>74</v>
      </c>
      <c r="AY104">
        <v>30</v>
      </c>
      <c r="AZ104">
        <v>37</v>
      </c>
      <c r="BA104">
        <v>67</v>
      </c>
      <c r="BB104">
        <v>17</v>
      </c>
      <c r="BC104" s="9">
        <f>AT104/AR104</f>
        <v>0.30704225352112674</v>
      </c>
      <c r="BD104" s="9">
        <f>(AT104+AZ104)/(AR104+AZ104)</f>
        <v>0.37244897959183676</v>
      </c>
      <c r="BE104" s="9">
        <f>(AX104+(AU104*2)+(AV104*3)+(AW104*4))/AR104</f>
        <v>0.43380281690140843</v>
      </c>
      <c r="BF104" s="10">
        <f>BD104+BE104</f>
        <v>0.8062517964932452</v>
      </c>
    </row>
    <row r="105" spans="1:58" ht="12.75">
      <c r="A105" t="s">
        <v>168</v>
      </c>
      <c r="B105" t="s">
        <v>256</v>
      </c>
      <c r="C105" t="s">
        <v>257</v>
      </c>
      <c r="D105" t="s">
        <v>102</v>
      </c>
      <c r="E105" s="7">
        <f>X105+AQ105</f>
        <v>125</v>
      </c>
      <c r="F105" s="7">
        <f>Y105+AR105</f>
        <v>449</v>
      </c>
      <c r="G105" s="7">
        <f>Z105+AS105</f>
        <v>56</v>
      </c>
      <c r="H105" s="7">
        <f>AA105+AT105</f>
        <v>124</v>
      </c>
      <c r="I105" s="7">
        <f>AB105+AU105</f>
        <v>21</v>
      </c>
      <c r="J105" s="7">
        <f>AC105+AV105</f>
        <v>1</v>
      </c>
      <c r="K105" s="2">
        <f>AD105+AW105</f>
        <v>22</v>
      </c>
      <c r="L105" s="7">
        <f>H105-I105-J105-K105</f>
        <v>80</v>
      </c>
      <c r="M105" s="7">
        <f>AF105+AY105</f>
        <v>83</v>
      </c>
      <c r="N105" s="7">
        <f>AG105+AZ105</f>
        <v>27</v>
      </c>
      <c r="O105" s="7">
        <f>AH105+BA105</f>
        <v>68</v>
      </c>
      <c r="P105" s="7">
        <f>AI105+BB105</f>
        <v>6</v>
      </c>
      <c r="Q105" s="8">
        <f>H105/F105</f>
        <v>0.27616926503340755</v>
      </c>
      <c r="R105" s="9">
        <f>(H105+N105)/(F105+N105)</f>
        <v>0.3172268907563025</v>
      </c>
      <c r="S105" s="9">
        <f>(L105+(I105*2)+(J105*3)+(K105*4))/F105</f>
        <v>0.47438752783964366</v>
      </c>
      <c r="T105" s="10">
        <f>R105+S105</f>
        <v>0.7916144185959462</v>
      </c>
      <c r="U105" s="7" t="str">
        <f>C105</f>
        <v>Molina</v>
      </c>
      <c r="V105" s="7" t="str">
        <f>B105</f>
        <v>Yadier</v>
      </c>
      <c r="W105" s="7" t="str">
        <f>D105</f>
        <v>STL</v>
      </c>
      <c r="X105">
        <v>61</v>
      </c>
      <c r="Y105">
        <v>219</v>
      </c>
      <c r="Z105">
        <v>30</v>
      </c>
      <c r="AA105">
        <v>61</v>
      </c>
      <c r="AB105">
        <v>14</v>
      </c>
      <c r="AC105">
        <v>1</v>
      </c>
      <c r="AD105">
        <v>9</v>
      </c>
      <c r="AE105" s="7">
        <f>AA105-AB105-AC105-AD105</f>
        <v>37</v>
      </c>
      <c r="AF105">
        <v>42</v>
      </c>
      <c r="AG105">
        <v>14</v>
      </c>
      <c r="AH105">
        <v>32</v>
      </c>
      <c r="AI105">
        <v>4</v>
      </c>
      <c r="AJ105" s="9">
        <f>AA105/Y105</f>
        <v>0.2785388127853881</v>
      </c>
      <c r="AK105" s="9">
        <f>(AA105+AG105)/(Y105+AG105)</f>
        <v>0.3218884120171674</v>
      </c>
      <c r="AL105" s="9">
        <f>(AE105+(AB105*2)+(AC105*3)+(AD105*4))/Y105</f>
        <v>0.4748858447488584</v>
      </c>
      <c r="AM105" s="10">
        <f>AK105+AL105</f>
        <v>0.7967742567660259</v>
      </c>
      <c r="AN105" s="7" t="str">
        <f>C105</f>
        <v>Molina</v>
      </c>
      <c r="AO105" s="7" t="str">
        <f>B105</f>
        <v>Yadier</v>
      </c>
      <c r="AP105" s="7" t="str">
        <f>D105</f>
        <v>STL</v>
      </c>
      <c r="AQ105">
        <v>64</v>
      </c>
      <c r="AR105">
        <v>230</v>
      </c>
      <c r="AS105">
        <v>26</v>
      </c>
      <c r="AT105">
        <v>63</v>
      </c>
      <c r="AU105">
        <v>7</v>
      </c>
      <c r="AV105">
        <v>0</v>
      </c>
      <c r="AW105">
        <v>13</v>
      </c>
      <c r="AX105" s="7">
        <f>AT105-AU105-AV105-AW105</f>
        <v>43</v>
      </c>
      <c r="AY105">
        <v>41</v>
      </c>
      <c r="AZ105">
        <v>13</v>
      </c>
      <c r="BA105">
        <v>36</v>
      </c>
      <c r="BB105">
        <v>2</v>
      </c>
      <c r="BC105" s="9">
        <f>AT105/AR105</f>
        <v>0.27391304347826084</v>
      </c>
      <c r="BD105" s="9">
        <f>(AT105+AZ105)/(AR105+AZ105)</f>
        <v>0.31275720164609055</v>
      </c>
      <c r="BE105" s="9">
        <f>(AX105+(AU105*2)+(AV105*3)+(AW105*4))/AR105</f>
        <v>0.47391304347826085</v>
      </c>
      <c r="BF105" s="10">
        <f>BD105+BE105</f>
        <v>0.7866702451243515</v>
      </c>
    </row>
    <row r="106" spans="1:58" ht="12.75">
      <c r="A106" t="s">
        <v>10</v>
      </c>
      <c r="B106" t="s">
        <v>194</v>
      </c>
      <c r="C106" t="s">
        <v>258</v>
      </c>
      <c r="D106" t="s">
        <v>66</v>
      </c>
      <c r="E106" s="7">
        <f>X106+AQ106</f>
        <v>144</v>
      </c>
      <c r="F106" s="7">
        <f>Y106+AR106</f>
        <v>468</v>
      </c>
      <c r="G106" s="7">
        <f>Z106+AS106</f>
        <v>74</v>
      </c>
      <c r="H106" s="7">
        <f>AA106+AT106</f>
        <v>120</v>
      </c>
      <c r="I106" s="7">
        <f>AB106+AU106</f>
        <v>30</v>
      </c>
      <c r="J106" s="7">
        <f>AC106+AV106</f>
        <v>4</v>
      </c>
      <c r="K106" s="2">
        <f>AD106+AW106</f>
        <v>21</v>
      </c>
      <c r="L106" s="7">
        <f>H106-I106-J106-K106</f>
        <v>65</v>
      </c>
      <c r="M106" s="7">
        <f>AF106+AY106</f>
        <v>84</v>
      </c>
      <c r="N106" s="7">
        <f>AG106+AZ106</f>
        <v>50</v>
      </c>
      <c r="O106" s="7">
        <f>AH106+BA106</f>
        <v>104</v>
      </c>
      <c r="P106" s="7">
        <f>AI106+BB106</f>
        <v>1</v>
      </c>
      <c r="Q106" s="8">
        <f>H106/F106</f>
        <v>0.2564102564102564</v>
      </c>
      <c r="R106" s="9">
        <f>(H106+N106)/(F106+N106)</f>
        <v>0.3281853281853282</v>
      </c>
      <c r="S106" s="9">
        <f>(L106+(I106*2)+(J106*3)+(K106*4))/F106</f>
        <v>0.4722222222222222</v>
      </c>
      <c r="T106" s="10">
        <f>R106+S106</f>
        <v>0.8004075504075504</v>
      </c>
      <c r="U106" s="7" t="str">
        <f>C106</f>
        <v>Moreland</v>
      </c>
      <c r="V106" s="7" t="str">
        <f>B106</f>
        <v>Mitch</v>
      </c>
      <c r="W106" s="7" t="str">
        <f>D106</f>
        <v>BOS</v>
      </c>
      <c r="X106">
        <v>67</v>
      </c>
      <c r="Y106">
        <v>216</v>
      </c>
      <c r="Z106">
        <v>31</v>
      </c>
      <c r="AA106">
        <v>50</v>
      </c>
      <c r="AB106">
        <v>15</v>
      </c>
      <c r="AC106">
        <v>0</v>
      </c>
      <c r="AD106">
        <v>10</v>
      </c>
      <c r="AE106" s="7">
        <f>AA106-AB106-AC106-AD106</f>
        <v>25</v>
      </c>
      <c r="AF106">
        <v>38</v>
      </c>
      <c r="AG106">
        <v>19</v>
      </c>
      <c r="AH106">
        <v>45</v>
      </c>
      <c r="AI106">
        <v>0</v>
      </c>
      <c r="AJ106" s="9">
        <f>AA106/Y106</f>
        <v>0.23148148148148148</v>
      </c>
      <c r="AK106" s="9">
        <f>(AA106+AG106)/(Y106+AG106)</f>
        <v>0.2936170212765957</v>
      </c>
      <c r="AL106" s="9">
        <f>(AE106+(AB106*2)+(AC106*3)+(AD106*4))/Y106</f>
        <v>0.4398148148148148</v>
      </c>
      <c r="AM106" s="10">
        <f>AK106+AL106</f>
        <v>0.7334318360914105</v>
      </c>
      <c r="AN106" s="7" t="str">
        <f>C106</f>
        <v>Moreland</v>
      </c>
      <c r="AO106" s="7" t="str">
        <f>B106</f>
        <v>Mitch</v>
      </c>
      <c r="AP106" s="7" t="str">
        <f>D106</f>
        <v>BOS</v>
      </c>
      <c r="AQ106">
        <v>77</v>
      </c>
      <c r="AR106">
        <v>252</v>
      </c>
      <c r="AS106">
        <v>43</v>
      </c>
      <c r="AT106">
        <v>70</v>
      </c>
      <c r="AU106">
        <v>15</v>
      </c>
      <c r="AV106">
        <v>4</v>
      </c>
      <c r="AW106">
        <v>11</v>
      </c>
      <c r="AX106" s="7">
        <f>AT106-AU106-AV106-AW106</f>
        <v>40</v>
      </c>
      <c r="AY106">
        <v>46</v>
      </c>
      <c r="AZ106">
        <v>31</v>
      </c>
      <c r="BA106">
        <v>59</v>
      </c>
      <c r="BB106">
        <v>1</v>
      </c>
      <c r="BC106" s="9">
        <f>AT106/AR106</f>
        <v>0.2777777777777778</v>
      </c>
      <c r="BD106" s="9">
        <f>(AT106+AZ106)/(AR106+AZ106)</f>
        <v>0.3568904593639576</v>
      </c>
      <c r="BE106" s="9">
        <f>(AX106+(AU106*2)+(AV106*3)+(AW106*4))/AR106</f>
        <v>0.5</v>
      </c>
      <c r="BF106" s="10">
        <f>BD106+BE106</f>
        <v>0.8568904593639576</v>
      </c>
    </row>
    <row r="107" spans="1:58" ht="12.75">
      <c r="A107" t="s">
        <v>10</v>
      </c>
      <c r="B107" t="s">
        <v>259</v>
      </c>
      <c r="C107" t="s">
        <v>260</v>
      </c>
      <c r="D107" t="s">
        <v>261</v>
      </c>
      <c r="E107" s="7">
        <f>X107+AQ107</f>
        <v>144</v>
      </c>
      <c r="F107" s="7">
        <f>Y107+AR107</f>
        <v>485</v>
      </c>
      <c r="G107" s="7">
        <f>Z107+AS107</f>
        <v>60</v>
      </c>
      <c r="H107" s="7">
        <f>AA107+AT107</f>
        <v>102</v>
      </c>
      <c r="I107" s="7">
        <f>AB107+AU107</f>
        <v>20</v>
      </c>
      <c r="J107" s="7">
        <f>AC107+AV107</f>
        <v>0</v>
      </c>
      <c r="K107" s="2">
        <f>AD107+AW107</f>
        <v>25</v>
      </c>
      <c r="L107" s="7">
        <f>H107-I107-J107-K107</f>
        <v>57</v>
      </c>
      <c r="M107" s="7">
        <f>AF107+AY107</f>
        <v>59</v>
      </c>
      <c r="N107" s="7">
        <f>AG107+AZ107</f>
        <v>61</v>
      </c>
      <c r="O107" s="7">
        <f>AH107+BA107</f>
        <v>136</v>
      </c>
      <c r="P107" s="7">
        <f>AI107+BB107</f>
        <v>2</v>
      </c>
      <c r="Q107" s="8">
        <f>H107/F107</f>
        <v>0.21030927835051547</v>
      </c>
      <c r="R107" s="9">
        <f>(H107+N107)/(F107+N107)</f>
        <v>0.29853479853479853</v>
      </c>
      <c r="S107" s="9">
        <f>(L107+(I107*2)+(J107*3)+(K107*4))/F107</f>
        <v>0.4061855670103093</v>
      </c>
      <c r="T107" s="10">
        <f>R107+S107</f>
        <v>0.7047203655451078</v>
      </c>
      <c r="U107" s="7" t="str">
        <f>C107</f>
        <v>Morrison</v>
      </c>
      <c r="V107" s="7" t="str">
        <f>B107</f>
        <v>Logan</v>
      </c>
      <c r="W107" s="7" t="str">
        <f>D107</f>
        <v>TB / MIN</v>
      </c>
      <c r="X107">
        <v>64</v>
      </c>
      <c r="Y107">
        <v>221</v>
      </c>
      <c r="Z107">
        <v>26</v>
      </c>
      <c r="AA107">
        <v>51</v>
      </c>
      <c r="AB107">
        <v>7</v>
      </c>
      <c r="AC107">
        <v>0</v>
      </c>
      <c r="AD107">
        <v>14</v>
      </c>
      <c r="AE107" s="7">
        <f>AA107-AB107-AC107-AD107</f>
        <v>30</v>
      </c>
      <c r="AF107">
        <v>28</v>
      </c>
      <c r="AG107">
        <v>31</v>
      </c>
      <c r="AH107">
        <v>71</v>
      </c>
      <c r="AI107">
        <v>1</v>
      </c>
      <c r="AJ107" s="9">
        <f>AA107/Y107</f>
        <v>0.23076923076923078</v>
      </c>
      <c r="AK107" s="9">
        <f>(AA107+AG107)/(Y107+AG107)</f>
        <v>0.3253968253968254</v>
      </c>
      <c r="AL107" s="9">
        <f>(AE107+(AB107*2)+(AC107*3)+(AD107*4))/Y107</f>
        <v>0.45248868778280543</v>
      </c>
      <c r="AM107" s="10">
        <f>AK107+AL107</f>
        <v>0.7778855131796308</v>
      </c>
      <c r="AN107" s="7" t="str">
        <f>C107</f>
        <v>Morrison</v>
      </c>
      <c r="AO107" s="7" t="str">
        <f>B107</f>
        <v>Logan</v>
      </c>
      <c r="AP107" s="7" t="str">
        <f>D107</f>
        <v>TB / MIN</v>
      </c>
      <c r="AQ107">
        <v>80</v>
      </c>
      <c r="AR107">
        <v>264</v>
      </c>
      <c r="AS107">
        <v>34</v>
      </c>
      <c r="AT107">
        <v>51</v>
      </c>
      <c r="AU107">
        <v>13</v>
      </c>
      <c r="AV107">
        <v>0</v>
      </c>
      <c r="AW107">
        <v>11</v>
      </c>
      <c r="AX107" s="7">
        <f>AT107-AU107-AV107-AW107</f>
        <v>27</v>
      </c>
      <c r="AY107">
        <v>31</v>
      </c>
      <c r="AZ107">
        <v>30</v>
      </c>
      <c r="BA107">
        <v>65</v>
      </c>
      <c r="BB107">
        <v>1</v>
      </c>
      <c r="BC107" s="9">
        <f>AT107/AR107</f>
        <v>0.19318181818181818</v>
      </c>
      <c r="BD107" s="9">
        <f>(AT107+AZ107)/(AR107+AZ107)</f>
        <v>0.2755102040816326</v>
      </c>
      <c r="BE107" s="9">
        <f>(AX107+(AU107*2)+(AV107*3)+(AW107*4))/AR107</f>
        <v>0.36742424242424243</v>
      </c>
      <c r="BF107" s="10">
        <f>BD107+BE107</f>
        <v>0.6429344465058751</v>
      </c>
    </row>
    <row r="108" spans="1:58" ht="12.75">
      <c r="A108" t="s">
        <v>8</v>
      </c>
      <c r="B108" t="s">
        <v>262</v>
      </c>
      <c r="C108" t="s">
        <v>263</v>
      </c>
      <c r="D108" t="s">
        <v>153</v>
      </c>
      <c r="E108" s="7">
        <f>X108+AQ108</f>
        <v>161</v>
      </c>
      <c r="F108" s="7">
        <f>Y108+AR108</f>
        <v>598</v>
      </c>
      <c r="G108" s="7">
        <f>Z108+AS108</f>
        <v>72</v>
      </c>
      <c r="H108" s="7">
        <f>AA108+AT108</f>
        <v>155</v>
      </c>
      <c r="I108" s="7">
        <f>AB108+AU108</f>
        <v>27</v>
      </c>
      <c r="J108" s="7">
        <f>AC108+AV108</f>
        <v>1</v>
      </c>
      <c r="K108" s="2">
        <f>AD108+AW108</f>
        <v>32</v>
      </c>
      <c r="L108" s="7">
        <f>H108-I108-J108-K108</f>
        <v>95</v>
      </c>
      <c r="M108" s="7">
        <f>AF108+AY108</f>
        <v>89</v>
      </c>
      <c r="N108" s="7">
        <f>AG108+AZ108</f>
        <v>45</v>
      </c>
      <c r="O108" s="7">
        <f>AH108+BA108</f>
        <v>98</v>
      </c>
      <c r="P108" s="7">
        <f>AI108+BB108</f>
        <v>3</v>
      </c>
      <c r="Q108" s="8">
        <f>H108/F108</f>
        <v>0.2591973244147157</v>
      </c>
      <c r="R108" s="9">
        <f>(H108+N108)/(F108+N108)</f>
        <v>0.3110419906687403</v>
      </c>
      <c r="S108" s="9">
        <f>(L108+(I108*2)+(J108*3)+(K108*4))/F108</f>
        <v>0.4682274247491639</v>
      </c>
      <c r="T108" s="10">
        <f>R108+S108</f>
        <v>0.7792694154179042</v>
      </c>
      <c r="U108" s="7" t="str">
        <f>C108</f>
        <v>Moustakas</v>
      </c>
      <c r="V108" s="7" t="str">
        <f>B108</f>
        <v>Mike</v>
      </c>
      <c r="W108" s="7" t="str">
        <f>D108</f>
        <v>KC</v>
      </c>
      <c r="X108">
        <v>70</v>
      </c>
      <c r="Y108">
        <v>244</v>
      </c>
      <c r="Z108">
        <v>30</v>
      </c>
      <c r="AA108">
        <v>67</v>
      </c>
      <c r="AB108">
        <v>9</v>
      </c>
      <c r="AC108">
        <v>0</v>
      </c>
      <c r="AD108">
        <v>13</v>
      </c>
      <c r="AE108" s="7">
        <f>AA108-AB108-AC108-AD108</f>
        <v>45</v>
      </c>
      <c r="AF108">
        <v>31</v>
      </c>
      <c r="AG108">
        <v>19</v>
      </c>
      <c r="AH108">
        <v>38</v>
      </c>
      <c r="AI108">
        <v>0</v>
      </c>
      <c r="AJ108" s="9">
        <f>AA108/Y108</f>
        <v>0.27459016393442626</v>
      </c>
      <c r="AK108" s="9">
        <f>(AA108+AG108)/(Y108+AG108)</f>
        <v>0.3269961977186312</v>
      </c>
      <c r="AL108" s="9">
        <f>(AE108+(AB108*2)+(AC108*3)+(AD108*4))/Y108</f>
        <v>0.4713114754098361</v>
      </c>
      <c r="AM108" s="10">
        <f>AK108+AL108</f>
        <v>0.7983076731284673</v>
      </c>
      <c r="AN108" s="7" t="str">
        <f>C108</f>
        <v>Moustakas</v>
      </c>
      <c r="AO108" s="7" t="str">
        <f>B108</f>
        <v>Mike</v>
      </c>
      <c r="AP108" s="7" t="str">
        <f>D108</f>
        <v>KC</v>
      </c>
      <c r="AQ108">
        <v>91</v>
      </c>
      <c r="AR108">
        <v>354</v>
      </c>
      <c r="AS108">
        <v>42</v>
      </c>
      <c r="AT108">
        <v>88</v>
      </c>
      <c r="AU108">
        <v>18</v>
      </c>
      <c r="AV108">
        <v>1</v>
      </c>
      <c r="AW108">
        <v>19</v>
      </c>
      <c r="AX108" s="7">
        <f>AT108-AU108-AV108-AW108</f>
        <v>50</v>
      </c>
      <c r="AY108">
        <v>58</v>
      </c>
      <c r="AZ108">
        <v>26</v>
      </c>
      <c r="BA108">
        <v>60</v>
      </c>
      <c r="BB108">
        <v>3</v>
      </c>
      <c r="BC108" s="9">
        <f>AT108/AR108</f>
        <v>0.24858757062146894</v>
      </c>
      <c r="BD108" s="9">
        <f>(AT108+AZ108)/(AR108+AZ108)</f>
        <v>0.3</v>
      </c>
      <c r="BE108" s="9">
        <f>(AX108+(AU108*2)+(AV108*3)+(AW108*4))/AR108</f>
        <v>0.4661016949152542</v>
      </c>
      <c r="BF108" s="10">
        <f>BD108+BE108</f>
        <v>0.7661016949152541</v>
      </c>
    </row>
    <row r="109" spans="1:58" ht="12.75">
      <c r="A109" t="s">
        <v>10</v>
      </c>
      <c r="B109" t="s">
        <v>264</v>
      </c>
      <c r="C109" t="s">
        <v>265</v>
      </c>
      <c r="D109" t="s">
        <v>60</v>
      </c>
      <c r="E109" s="7">
        <f>X109+AQ109</f>
        <v>74</v>
      </c>
      <c r="F109" s="7">
        <f>Y109+AR109</f>
        <v>225</v>
      </c>
      <c r="G109" s="7">
        <f>Z109+AS109</f>
        <v>44</v>
      </c>
      <c r="H109" s="7">
        <f>AA109+AT109</f>
        <v>61</v>
      </c>
      <c r="I109" s="7">
        <f>AB109+AU109</f>
        <v>9</v>
      </c>
      <c r="J109" s="7">
        <f>AC109+AV109</f>
        <v>0</v>
      </c>
      <c r="K109" s="2">
        <f>AD109+AW109</f>
        <v>22</v>
      </c>
      <c r="L109" s="7">
        <f>H109-I109-J109-K109</f>
        <v>30</v>
      </c>
      <c r="M109" s="7">
        <f>AF109+AY109</f>
        <v>41</v>
      </c>
      <c r="N109" s="7">
        <f>AG109+AZ109</f>
        <v>52</v>
      </c>
      <c r="O109" s="7">
        <f>AH109+BA109</f>
        <v>65</v>
      </c>
      <c r="P109" s="7">
        <f>AI109+BB109</f>
        <v>2</v>
      </c>
      <c r="Q109" s="8">
        <f>H109/F109</f>
        <v>0.27111111111111114</v>
      </c>
      <c r="R109" s="9">
        <f>(H109+N109)/(F109+N109)</f>
        <v>0.40794223826714804</v>
      </c>
      <c r="S109" s="9">
        <f>(L109+(I109*2)+(J109*3)+(K109*4))/F109</f>
        <v>0.6044444444444445</v>
      </c>
      <c r="T109" s="10">
        <f>R109+S109</f>
        <v>1.0123866827115924</v>
      </c>
      <c r="U109" s="7" t="str">
        <f>C109</f>
        <v>Muncy</v>
      </c>
      <c r="V109" s="7" t="str">
        <f>B109</f>
        <v>Max</v>
      </c>
      <c r="W109" s="7" t="str">
        <f>D109</f>
        <v>LAD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 s="7">
        <f>AA109-AB109-AC109-AD109</f>
        <v>0</v>
      </c>
      <c r="AF109">
        <v>0</v>
      </c>
      <c r="AG109">
        <v>0</v>
      </c>
      <c r="AH109">
        <v>0</v>
      </c>
      <c r="AI109">
        <v>0</v>
      </c>
      <c r="AJ109" s="9" t="e">
        <f>AA109/Y109</f>
        <v>#DIV/0!</v>
      </c>
      <c r="AK109" s="9" t="e">
        <f>(AA109+AG109)/(Y109+AG109)</f>
        <v>#DIV/0!</v>
      </c>
      <c r="AL109" s="9" t="e">
        <f>(AE109+(AB109*2)+(AC109*3)+(AD109*4))/Y109</f>
        <v>#DIV/0!</v>
      </c>
      <c r="AM109" s="10" t="e">
        <f>AK109+AL109</f>
        <v>#DIV/0!</v>
      </c>
      <c r="AN109" s="7" t="str">
        <f>C109</f>
        <v>Muncy</v>
      </c>
      <c r="AO109" s="7" t="str">
        <f>B109</f>
        <v>Max</v>
      </c>
      <c r="AP109" s="7" t="str">
        <f>D109</f>
        <v>LAD</v>
      </c>
      <c r="AQ109">
        <v>74</v>
      </c>
      <c r="AR109">
        <v>225</v>
      </c>
      <c r="AS109">
        <v>44</v>
      </c>
      <c r="AT109">
        <v>61</v>
      </c>
      <c r="AU109">
        <v>9</v>
      </c>
      <c r="AV109">
        <v>0</v>
      </c>
      <c r="AW109">
        <v>22</v>
      </c>
      <c r="AX109" s="7">
        <f>AT109-AU109-AV109-AW109</f>
        <v>30</v>
      </c>
      <c r="AY109">
        <v>41</v>
      </c>
      <c r="AZ109">
        <v>52</v>
      </c>
      <c r="BA109">
        <v>65</v>
      </c>
      <c r="BB109">
        <v>2</v>
      </c>
      <c r="BC109" s="9">
        <f>AT109/AR109</f>
        <v>0.27111111111111114</v>
      </c>
      <c r="BD109" s="9">
        <f>(AT109+AZ109)/(AR109+AZ109)</f>
        <v>0.40794223826714804</v>
      </c>
      <c r="BE109" s="9">
        <f>(AX109+(AU109*2)+(AV109*3)+(AW109*4))/AR109</f>
        <v>0.6044444444444445</v>
      </c>
      <c r="BF109" s="10">
        <f>BD109+BE109</f>
        <v>1.0123866827115924</v>
      </c>
    </row>
    <row r="110" spans="1:58" ht="12.75">
      <c r="A110" t="s">
        <v>266</v>
      </c>
      <c r="B110" t="s">
        <v>267</v>
      </c>
      <c r="C110" t="s">
        <v>268</v>
      </c>
      <c r="D110" t="s">
        <v>269</v>
      </c>
      <c r="E110" s="7">
        <f>X110+AQ110</f>
        <v>103</v>
      </c>
      <c r="F110" s="7">
        <f>Y110+AR110</f>
        <v>369</v>
      </c>
      <c r="G110" s="7">
        <f>Z110+AS110</f>
        <v>53</v>
      </c>
      <c r="H110" s="7">
        <f>AA110+AT110</f>
        <v>91</v>
      </c>
      <c r="I110" s="7">
        <f>AB110+AU110</f>
        <v>21</v>
      </c>
      <c r="J110" s="7">
        <f>AC110+AV110</f>
        <v>2</v>
      </c>
      <c r="K110" s="2">
        <f>AD110+AW110</f>
        <v>22</v>
      </c>
      <c r="L110" s="7">
        <f>H110-I110-J110-K110</f>
        <v>46</v>
      </c>
      <c r="M110" s="7">
        <f>AF110+AY110</f>
        <v>52</v>
      </c>
      <c r="N110" s="7">
        <f>AG110+AZ110</f>
        <v>45</v>
      </c>
      <c r="O110" s="7">
        <f>AH110+BA110</f>
        <v>104</v>
      </c>
      <c r="P110" s="7">
        <f>AI110+BB110</f>
        <v>14</v>
      </c>
      <c r="Q110" s="8">
        <f>H110/F110</f>
        <v>0.24661246612466126</v>
      </c>
      <c r="R110" s="9">
        <f>(H110+N110)/(F110+N110)</f>
        <v>0.3285024154589372</v>
      </c>
      <c r="S110" s="9">
        <f>(L110+(I110*2)+(J110*3)+(K110*4))/F110</f>
        <v>0.4932249322493225</v>
      </c>
      <c r="T110" s="10">
        <f>R110+S110</f>
        <v>0.8217273477082597</v>
      </c>
      <c r="U110" s="7" t="str">
        <f>C110</f>
        <v>Myers</v>
      </c>
      <c r="V110" s="7" t="str">
        <f>B110</f>
        <v>Wil</v>
      </c>
      <c r="W110" s="7" t="str">
        <f>D110</f>
        <v>SD</v>
      </c>
      <c r="X110">
        <v>70</v>
      </c>
      <c r="Y110">
        <v>245</v>
      </c>
      <c r="Z110">
        <v>36</v>
      </c>
      <c r="AA110">
        <v>56</v>
      </c>
      <c r="AB110">
        <v>13</v>
      </c>
      <c r="AC110">
        <v>1</v>
      </c>
      <c r="AD110">
        <v>14</v>
      </c>
      <c r="AE110" s="7">
        <f>AA110-AB110-AC110-AD110</f>
        <v>28</v>
      </c>
      <c r="AF110">
        <v>32</v>
      </c>
      <c r="AG110">
        <v>34</v>
      </c>
      <c r="AH110">
        <v>71</v>
      </c>
      <c r="AI110">
        <v>10</v>
      </c>
      <c r="AJ110" s="9">
        <f>AA110/Y110</f>
        <v>0.22857142857142856</v>
      </c>
      <c r="AK110" s="9">
        <f>(AA110+AG110)/(Y110+AG110)</f>
        <v>0.3225806451612903</v>
      </c>
      <c r="AL110" s="9">
        <f>(AE110+(AB110*2)+(AC110*3)+(AD110*4))/Y110</f>
        <v>0.46122448979591835</v>
      </c>
      <c r="AM110" s="10">
        <f>AK110+AL110</f>
        <v>0.7838051349572086</v>
      </c>
      <c r="AN110" s="7" t="str">
        <f>C110</f>
        <v>Myers</v>
      </c>
      <c r="AO110" s="7" t="str">
        <f>B110</f>
        <v>Wil</v>
      </c>
      <c r="AP110" s="7" t="str">
        <f>D110</f>
        <v>SD</v>
      </c>
      <c r="AQ110">
        <v>33</v>
      </c>
      <c r="AR110">
        <v>124</v>
      </c>
      <c r="AS110">
        <v>17</v>
      </c>
      <c r="AT110">
        <v>35</v>
      </c>
      <c r="AU110">
        <v>8</v>
      </c>
      <c r="AV110">
        <v>1</v>
      </c>
      <c r="AW110">
        <v>8</v>
      </c>
      <c r="AX110" s="7">
        <f>AT110-AU110-AV110-AW110</f>
        <v>18</v>
      </c>
      <c r="AY110">
        <v>20</v>
      </c>
      <c r="AZ110">
        <v>11</v>
      </c>
      <c r="BA110">
        <v>33</v>
      </c>
      <c r="BB110">
        <v>4</v>
      </c>
      <c r="BC110" s="9">
        <f>AT110/AR110</f>
        <v>0.28225806451612906</v>
      </c>
      <c r="BD110" s="9">
        <f>(AT110+AZ110)/(AR110+AZ110)</f>
        <v>0.34074074074074073</v>
      </c>
      <c r="BE110" s="9">
        <f>(AX110+(AU110*2)+(AV110*3)+(AW110*4))/AR110</f>
        <v>0.5564516129032258</v>
      </c>
      <c r="BF110" s="10">
        <f>BD110+BE110</f>
        <v>0.8971923536439665</v>
      </c>
    </row>
    <row r="111" spans="1:58" ht="12.75">
      <c r="A111" t="s">
        <v>7</v>
      </c>
      <c r="B111" t="s">
        <v>150</v>
      </c>
      <c r="C111" t="s">
        <v>270</v>
      </c>
      <c r="D111" t="s">
        <v>66</v>
      </c>
      <c r="E111" s="7">
        <f>X111+AQ111</f>
        <v>131</v>
      </c>
      <c r="F111" s="7">
        <f>Y111+AR111</f>
        <v>523</v>
      </c>
      <c r="G111" s="7">
        <f>Z111+AS111</f>
        <v>63</v>
      </c>
      <c r="H111" s="7">
        <f>AA111+AT111</f>
        <v>149</v>
      </c>
      <c r="I111" s="7">
        <f>AB111+AU111</f>
        <v>31</v>
      </c>
      <c r="J111" s="7">
        <f>AC111+AV111</f>
        <v>0</v>
      </c>
      <c r="K111" s="2">
        <f>AD111+AW111</f>
        <v>14</v>
      </c>
      <c r="L111" s="7">
        <f>H111-I111-J111-K111</f>
        <v>104</v>
      </c>
      <c r="M111" s="7">
        <f>AF111+AY111</f>
        <v>57</v>
      </c>
      <c r="N111" s="7">
        <f>AG111+AZ111</f>
        <v>19</v>
      </c>
      <c r="O111" s="7">
        <f>AH111+BA111</f>
        <v>83</v>
      </c>
      <c r="P111" s="7">
        <f>AI111+BB111</f>
        <v>11</v>
      </c>
      <c r="Q111" s="8">
        <f>H111/F111</f>
        <v>0.28489483747609945</v>
      </c>
      <c r="R111" s="9">
        <f>(H111+N111)/(F111+N111)</f>
        <v>0.30996309963099633</v>
      </c>
      <c r="S111" s="9">
        <f>(L111+(I111*2)+(J111*3)+(K111*4))/F111</f>
        <v>0.42447418738049714</v>
      </c>
      <c r="T111" s="10">
        <f>R111+S111</f>
        <v>0.7344372870114935</v>
      </c>
      <c r="U111" s="7" t="str">
        <f>C111</f>
        <v>Nunez</v>
      </c>
      <c r="V111" s="7" t="str">
        <f>B111</f>
        <v>Eduardo</v>
      </c>
      <c r="W111" s="7" t="str">
        <f>D111</f>
        <v>BOS</v>
      </c>
      <c r="X111">
        <v>50</v>
      </c>
      <c r="Y111">
        <v>213</v>
      </c>
      <c r="Z111">
        <v>27</v>
      </c>
      <c r="AA111">
        <v>70</v>
      </c>
      <c r="AB111">
        <v>16</v>
      </c>
      <c r="AC111">
        <v>0</v>
      </c>
      <c r="AD111">
        <v>8</v>
      </c>
      <c r="AE111" s="7">
        <f>AA111-AB111-AC111-AD111</f>
        <v>46</v>
      </c>
      <c r="AF111">
        <v>33</v>
      </c>
      <c r="AG111">
        <v>8</v>
      </c>
      <c r="AH111">
        <v>31</v>
      </c>
      <c r="AI111">
        <v>7</v>
      </c>
      <c r="AJ111" s="9">
        <f>AA111/Y111</f>
        <v>0.3286384976525822</v>
      </c>
      <c r="AK111" s="9">
        <f>(AA111+AG111)/(Y111+AG111)</f>
        <v>0.35294117647058826</v>
      </c>
      <c r="AL111" s="9">
        <f>(AE111+(AB111*2)+(AC111*3)+(AD111*4))/Y111</f>
        <v>0.5164319248826291</v>
      </c>
      <c r="AM111" s="10">
        <f>AK111+AL111</f>
        <v>0.8693731013532173</v>
      </c>
      <c r="AN111" s="7" t="str">
        <f>C111</f>
        <v>Nunez</v>
      </c>
      <c r="AO111" s="7" t="str">
        <f>B111</f>
        <v>Eduardo</v>
      </c>
      <c r="AP111" s="7" t="str">
        <f>D111</f>
        <v>BOS</v>
      </c>
      <c r="AQ111">
        <v>81</v>
      </c>
      <c r="AR111">
        <v>310</v>
      </c>
      <c r="AS111">
        <v>36</v>
      </c>
      <c r="AT111">
        <v>79</v>
      </c>
      <c r="AU111">
        <v>15</v>
      </c>
      <c r="AV111">
        <v>0</v>
      </c>
      <c r="AW111">
        <v>6</v>
      </c>
      <c r="AX111" s="7">
        <f>AT111-AU111-AV111-AW111</f>
        <v>58</v>
      </c>
      <c r="AY111">
        <v>24</v>
      </c>
      <c r="AZ111">
        <v>11</v>
      </c>
      <c r="BA111">
        <v>52</v>
      </c>
      <c r="BB111">
        <v>4</v>
      </c>
      <c r="BC111" s="9">
        <f>AT111/AR111</f>
        <v>0.25483870967741934</v>
      </c>
      <c r="BD111" s="9">
        <f>(AT111+AZ111)/(AR111+AZ111)</f>
        <v>0.2803738317757009</v>
      </c>
      <c r="BE111" s="9">
        <f>(AX111+(AU111*2)+(AV111*3)+(AW111*4))/AR111</f>
        <v>0.36129032258064514</v>
      </c>
      <c r="BF111" s="10">
        <f>BD111+BE111</f>
        <v>0.641664154356346</v>
      </c>
    </row>
    <row r="112" spans="1:58" ht="12.75">
      <c r="A112" t="s">
        <v>7</v>
      </c>
      <c r="B112" t="s">
        <v>271</v>
      </c>
      <c r="C112" t="s">
        <v>272</v>
      </c>
      <c r="D112" t="s">
        <v>40</v>
      </c>
      <c r="E112" s="7">
        <f>X112+AQ112</f>
        <v>141</v>
      </c>
      <c r="F112" s="7">
        <f>Y112+AR112</f>
        <v>491</v>
      </c>
      <c r="G112" s="7">
        <f>Z112+AS112</f>
        <v>64</v>
      </c>
      <c r="H112" s="7">
        <f>AA112+AT112</f>
        <v>103</v>
      </c>
      <c r="I112" s="7">
        <f>AB112+AU112</f>
        <v>21</v>
      </c>
      <c r="J112" s="7">
        <f>AC112+AV112</f>
        <v>2</v>
      </c>
      <c r="K112" s="2">
        <f>AD112+AW112</f>
        <v>19</v>
      </c>
      <c r="L112" s="7">
        <f>H112-I112-J112-K112</f>
        <v>61</v>
      </c>
      <c r="M112" s="7">
        <f>AF112+AY112</f>
        <v>59</v>
      </c>
      <c r="N112" s="7">
        <f>AG112+AZ112</f>
        <v>38</v>
      </c>
      <c r="O112" s="7">
        <f>AH112+BA112</f>
        <v>141</v>
      </c>
      <c r="P112" s="7">
        <f>AI112+BB112</f>
        <v>11</v>
      </c>
      <c r="Q112" s="8">
        <f>H112/F112</f>
        <v>0.20977596741344195</v>
      </c>
      <c r="R112" s="9">
        <f>(H112+N112)/(F112+N112)</f>
        <v>0.2665406427221172</v>
      </c>
      <c r="S112" s="9">
        <f>(L112+(I112*2)+(J112*3)+(K112*4))/F112</f>
        <v>0.37678207739307534</v>
      </c>
      <c r="T112" s="10">
        <f>R112+S112</f>
        <v>0.6433227201151925</v>
      </c>
      <c r="U112" s="7" t="str">
        <f>C112</f>
        <v>Odor</v>
      </c>
      <c r="V112" s="7" t="str">
        <f>B112</f>
        <v>Rougned</v>
      </c>
      <c r="W112" s="7" t="str">
        <f>D112</f>
        <v>TEX</v>
      </c>
      <c r="X112">
        <v>74</v>
      </c>
      <c r="Y112">
        <v>261</v>
      </c>
      <c r="Z112">
        <v>32</v>
      </c>
      <c r="AA112">
        <v>48</v>
      </c>
      <c r="AB112">
        <v>9</v>
      </c>
      <c r="AC112">
        <v>1</v>
      </c>
      <c r="AD112">
        <v>13</v>
      </c>
      <c r="AE112" s="7">
        <f>AA112-AB112-AC112-AD112</f>
        <v>25</v>
      </c>
      <c r="AF112">
        <v>35</v>
      </c>
      <c r="AG112">
        <v>18</v>
      </c>
      <c r="AH112">
        <v>74</v>
      </c>
      <c r="AI112">
        <v>6</v>
      </c>
      <c r="AJ112" s="9">
        <f>AA112/Y112</f>
        <v>0.1839080459770115</v>
      </c>
      <c r="AK112" s="9">
        <f>(AA112+AG112)/(Y112+AG112)</f>
        <v>0.23655913978494625</v>
      </c>
      <c r="AL112" s="9">
        <f>(AE112+(AB112*2)+(AC112*3)+(AD112*4))/Y112</f>
        <v>0.37547892720306514</v>
      </c>
      <c r="AM112" s="10">
        <f>AK112+AL112</f>
        <v>0.6120380669880114</v>
      </c>
      <c r="AN112" s="7" t="str">
        <f>C112</f>
        <v>Odor</v>
      </c>
      <c r="AO112" s="7" t="str">
        <f>B112</f>
        <v>Rougned</v>
      </c>
      <c r="AP112" s="7" t="str">
        <f>D112</f>
        <v>TEX</v>
      </c>
      <c r="AQ112">
        <v>67</v>
      </c>
      <c r="AR112">
        <v>230</v>
      </c>
      <c r="AS112">
        <v>32</v>
      </c>
      <c r="AT112">
        <v>55</v>
      </c>
      <c r="AU112">
        <v>12</v>
      </c>
      <c r="AV112">
        <v>1</v>
      </c>
      <c r="AW112">
        <v>6</v>
      </c>
      <c r="AX112" s="7">
        <f>AT112-AU112-AV112-AW112</f>
        <v>36</v>
      </c>
      <c r="AY112">
        <v>24</v>
      </c>
      <c r="AZ112">
        <v>20</v>
      </c>
      <c r="BA112">
        <v>67</v>
      </c>
      <c r="BB112">
        <v>5</v>
      </c>
      <c r="BC112" s="9">
        <f>AT112/AR112</f>
        <v>0.2391304347826087</v>
      </c>
      <c r="BD112" s="9">
        <f>(AT112+AZ112)/(AR112+AZ112)</f>
        <v>0.3</v>
      </c>
      <c r="BE112" s="9">
        <f>(AX112+(AU112*2)+(AV112*3)+(AW112*4))/AR112</f>
        <v>0.3782608695652174</v>
      </c>
      <c r="BF112" s="10">
        <f>BD112+BE112</f>
        <v>0.6782608695652174</v>
      </c>
    </row>
    <row r="113" spans="1:58" ht="12.75">
      <c r="A113" t="s">
        <v>10</v>
      </c>
      <c r="B113" t="s">
        <v>100</v>
      </c>
      <c r="C113" t="s">
        <v>273</v>
      </c>
      <c r="D113" t="s">
        <v>110</v>
      </c>
      <c r="E113" s="7">
        <f>X113+AQ113</f>
        <v>140</v>
      </c>
      <c r="F113" s="7">
        <f>Y113+AR113</f>
        <v>489</v>
      </c>
      <c r="G113" s="7">
        <f>Z113+AS113</f>
        <v>77</v>
      </c>
      <c r="H113" s="7">
        <f>AA113+AT113</f>
        <v>122</v>
      </c>
      <c r="I113" s="7">
        <f>AB113+AU113</f>
        <v>17</v>
      </c>
      <c r="J113" s="7">
        <f>AC113+AV113</f>
        <v>0</v>
      </c>
      <c r="K113" s="2">
        <f>AD113+AW113</f>
        <v>39</v>
      </c>
      <c r="L113" s="7">
        <f>H113-I113-J113-K113</f>
        <v>66</v>
      </c>
      <c r="M113" s="7">
        <f>AF113+AY113</f>
        <v>83</v>
      </c>
      <c r="N113" s="7">
        <f>AG113+AZ113</f>
        <v>54</v>
      </c>
      <c r="O113" s="7">
        <f>AH113+BA113</f>
        <v>139</v>
      </c>
      <c r="P113" s="7">
        <f>AI113+BB113</f>
        <v>2</v>
      </c>
      <c r="Q113" s="8">
        <f>H113/F113</f>
        <v>0.24948875255623723</v>
      </c>
      <c r="R113" s="9">
        <f>(H113+N113)/(F113+N113)</f>
        <v>0.3241252302025783</v>
      </c>
      <c r="S113" s="9">
        <f>(L113+(I113*2)+(J113*3)+(K113*4))/F113</f>
        <v>0.523517382413088</v>
      </c>
      <c r="T113" s="10">
        <f>R113+S113</f>
        <v>0.8476426126156662</v>
      </c>
      <c r="U113" s="7" t="str">
        <f>C113</f>
        <v>Olson</v>
      </c>
      <c r="V113" s="7" t="str">
        <f>B113</f>
        <v>Matt</v>
      </c>
      <c r="W113" s="7" t="str">
        <f>D113</f>
        <v>OAK</v>
      </c>
      <c r="X113">
        <v>43</v>
      </c>
      <c r="Y113">
        <v>140</v>
      </c>
      <c r="Z113">
        <v>27</v>
      </c>
      <c r="AA113">
        <v>40</v>
      </c>
      <c r="AB113">
        <v>1</v>
      </c>
      <c r="AC113">
        <v>0</v>
      </c>
      <c r="AD113">
        <v>20</v>
      </c>
      <c r="AE113" s="7">
        <f>AA113-AB113-AC113-AD113</f>
        <v>19</v>
      </c>
      <c r="AF113">
        <v>36</v>
      </c>
      <c r="AG113">
        <v>14</v>
      </c>
      <c r="AH113">
        <v>39</v>
      </c>
      <c r="AI113">
        <v>0</v>
      </c>
      <c r="AJ113" s="9">
        <f>AA113/Y113</f>
        <v>0.2857142857142857</v>
      </c>
      <c r="AK113" s="9">
        <f>(AA113+AG113)/(Y113+AG113)</f>
        <v>0.35064935064935066</v>
      </c>
      <c r="AL113" s="9">
        <f>(AE113+(AB113*2)+(AC113*3)+(AD113*4))/Y113</f>
        <v>0.7214285714285714</v>
      </c>
      <c r="AM113" s="10">
        <f>AK113+AL113</f>
        <v>1.0720779220779222</v>
      </c>
      <c r="AN113" s="7" t="str">
        <f>C113</f>
        <v>Olson</v>
      </c>
      <c r="AO113" s="7" t="str">
        <f>B113</f>
        <v>Matt</v>
      </c>
      <c r="AP113" s="7" t="str">
        <f>D113</f>
        <v>OAK</v>
      </c>
      <c r="AQ113">
        <v>97</v>
      </c>
      <c r="AR113">
        <v>349</v>
      </c>
      <c r="AS113">
        <v>50</v>
      </c>
      <c r="AT113">
        <v>82</v>
      </c>
      <c r="AU113">
        <v>16</v>
      </c>
      <c r="AV113">
        <v>0</v>
      </c>
      <c r="AW113">
        <v>19</v>
      </c>
      <c r="AX113" s="7">
        <f>AT113-AU113-AV113-AW113</f>
        <v>47</v>
      </c>
      <c r="AY113">
        <v>47</v>
      </c>
      <c r="AZ113">
        <v>40</v>
      </c>
      <c r="BA113">
        <v>100</v>
      </c>
      <c r="BB113">
        <v>2</v>
      </c>
      <c r="BC113" s="9">
        <f>AT113/AR113</f>
        <v>0.2349570200573066</v>
      </c>
      <c r="BD113" s="9">
        <f>(AT113+AZ113)/(AR113+AZ113)</f>
        <v>0.31362467866323906</v>
      </c>
      <c r="BE113" s="9">
        <f>(AX113+(AU113*2)+(AV113*3)+(AW113*4))/AR113</f>
        <v>0.44412607449856734</v>
      </c>
      <c r="BF113" s="10">
        <f>BD113+BE113</f>
        <v>0.7577507531618064</v>
      </c>
    </row>
    <row r="114" spans="1:58" ht="12.75">
      <c r="A114" t="s">
        <v>63</v>
      </c>
      <c r="B114" t="s">
        <v>274</v>
      </c>
      <c r="C114" t="s">
        <v>275</v>
      </c>
      <c r="D114" t="s">
        <v>276</v>
      </c>
      <c r="E114" s="7">
        <f>X114+AQ114</f>
        <v>162</v>
      </c>
      <c r="F114" s="7">
        <f>Y114+AR114</f>
        <v>625</v>
      </c>
      <c r="G114" s="7">
        <f>Z114+AS114</f>
        <v>79</v>
      </c>
      <c r="H114" s="7">
        <f>AA114+AT114</f>
        <v>178</v>
      </c>
      <c r="I114" s="7">
        <f>AB114+AU114</f>
        <v>23</v>
      </c>
      <c r="J114" s="7">
        <f>AC114+AV114</f>
        <v>3</v>
      </c>
      <c r="K114" s="2">
        <f>AD114+AW114</f>
        <v>24</v>
      </c>
      <c r="L114" s="7">
        <f>H114-I114-J114-K114</f>
        <v>128</v>
      </c>
      <c r="M114" s="7">
        <f>AF114+AY114</f>
        <v>103</v>
      </c>
      <c r="N114" s="7">
        <f>AG114+AZ114</f>
        <v>53</v>
      </c>
      <c r="O114" s="7">
        <f>AH114+BA114</f>
        <v>132</v>
      </c>
      <c r="P114" s="7">
        <f>AI114+BB114</f>
        <v>3</v>
      </c>
      <c r="Q114" s="8">
        <f>H114/F114</f>
        <v>0.2848</v>
      </c>
      <c r="R114" s="9">
        <f>(H114+N114)/(F114+N114)</f>
        <v>0.3407079646017699</v>
      </c>
      <c r="S114" s="9">
        <f>(L114+(I114*2)+(J114*3)+(K114*4))/F114</f>
        <v>0.4464</v>
      </c>
      <c r="T114" s="10">
        <f>R114+S114</f>
        <v>0.7871079646017699</v>
      </c>
      <c r="U114" s="7" t="str">
        <f>C114</f>
        <v>Ozuna</v>
      </c>
      <c r="V114" s="7" t="str">
        <f>B114</f>
        <v>Marcel</v>
      </c>
      <c r="W114" s="7" t="str">
        <f>D114</f>
        <v>MIA / STL</v>
      </c>
      <c r="X114">
        <v>72</v>
      </c>
      <c r="Y114">
        <v>274</v>
      </c>
      <c r="Z114">
        <v>41</v>
      </c>
      <c r="AA114">
        <v>84</v>
      </c>
      <c r="AB114">
        <v>14</v>
      </c>
      <c r="AC114">
        <v>2</v>
      </c>
      <c r="AD114">
        <v>14</v>
      </c>
      <c r="AE114" s="7">
        <f>AA114-AB114-AC114-AD114</f>
        <v>54</v>
      </c>
      <c r="AF114">
        <v>54</v>
      </c>
      <c r="AG114">
        <v>32</v>
      </c>
      <c r="AH114">
        <v>59</v>
      </c>
      <c r="AI114">
        <v>1</v>
      </c>
      <c r="AJ114" s="9">
        <f>AA114/Y114</f>
        <v>0.30656934306569344</v>
      </c>
      <c r="AK114" s="9">
        <f>(AA114+AG114)/(Y114+AG114)</f>
        <v>0.3790849673202614</v>
      </c>
      <c r="AL114" s="9">
        <f>(AE114+(AB114*2)+(AC114*3)+(AD114*4))/Y114</f>
        <v>0.5255474452554745</v>
      </c>
      <c r="AM114" s="10">
        <f>AK114+AL114</f>
        <v>0.9046324125757359</v>
      </c>
      <c r="AN114" s="7" t="str">
        <f>C114</f>
        <v>Ozuna</v>
      </c>
      <c r="AO114" s="7" t="str">
        <f>B114</f>
        <v>Marcel</v>
      </c>
      <c r="AP114" s="7" t="str">
        <f>D114</f>
        <v>MIA / STL</v>
      </c>
      <c r="AQ114">
        <v>90</v>
      </c>
      <c r="AR114">
        <v>351</v>
      </c>
      <c r="AS114">
        <v>38</v>
      </c>
      <c r="AT114">
        <v>94</v>
      </c>
      <c r="AU114">
        <v>9</v>
      </c>
      <c r="AV114">
        <v>1</v>
      </c>
      <c r="AW114">
        <v>10</v>
      </c>
      <c r="AX114" s="7">
        <f>AT114-AU114-AV114-AW114</f>
        <v>74</v>
      </c>
      <c r="AY114">
        <v>49</v>
      </c>
      <c r="AZ114">
        <v>21</v>
      </c>
      <c r="BA114">
        <v>73</v>
      </c>
      <c r="BB114">
        <v>2</v>
      </c>
      <c r="BC114" s="9">
        <f>AT114/AR114</f>
        <v>0.2678062678062678</v>
      </c>
      <c r="BD114" s="9">
        <f>(AT114+AZ114)/(AR114+AZ114)</f>
        <v>0.30913978494623656</v>
      </c>
      <c r="BE114" s="9">
        <f>(AX114+(AU114*2)+(AV114*3)+(AW114*4))/AR114</f>
        <v>0.38461538461538464</v>
      </c>
      <c r="BF114" s="10">
        <f>BD114+BE114</f>
        <v>0.6937551695616212</v>
      </c>
    </row>
    <row r="115" spans="1:58" ht="12.75">
      <c r="A115" t="s">
        <v>63</v>
      </c>
      <c r="B115" t="s">
        <v>277</v>
      </c>
      <c r="C115" t="s">
        <v>278</v>
      </c>
      <c r="D115" t="s">
        <v>46</v>
      </c>
      <c r="E115" s="7">
        <f>X115+AQ115</f>
        <v>149</v>
      </c>
      <c r="F115" s="7">
        <f>Y115+AR115</f>
        <v>507</v>
      </c>
      <c r="G115" s="7">
        <f>Z115+AS115</f>
        <v>67</v>
      </c>
      <c r="H115" s="7">
        <f>AA115+AT115</f>
        <v>150</v>
      </c>
      <c r="I115" s="7">
        <f>AB115+AU115</f>
        <v>30</v>
      </c>
      <c r="J115" s="7">
        <f>AC115+AV115</f>
        <v>1</v>
      </c>
      <c r="K115" s="2">
        <f>AD115+AW115</f>
        <v>9</v>
      </c>
      <c r="L115" s="7">
        <f>H115-I115-J115-K115</f>
        <v>110</v>
      </c>
      <c r="M115" s="7">
        <f>AF115+AY115</f>
        <v>80</v>
      </c>
      <c r="N115" s="7">
        <f>AG115+AZ115</f>
        <v>30</v>
      </c>
      <c r="O115" s="7">
        <f>AH115+BA115</f>
        <v>88</v>
      </c>
      <c r="P115" s="7">
        <f>AI115+BB115</f>
        <v>9</v>
      </c>
      <c r="Q115" s="8">
        <f>H115/F115</f>
        <v>0.2958579881656805</v>
      </c>
      <c r="R115" s="9">
        <f>(H115+N115)/(F115+N115)</f>
        <v>0.33519553072625696</v>
      </c>
      <c r="S115" s="9">
        <f>(L115+(I115*2)+(J115*3)+(K115*4))/F115</f>
        <v>0.41222879684418146</v>
      </c>
      <c r="T115" s="10">
        <f>R115+S115</f>
        <v>0.7474243275704384</v>
      </c>
      <c r="U115" s="7" t="str">
        <f>C115</f>
        <v>Parra</v>
      </c>
      <c r="V115" s="7" t="str">
        <f>B115</f>
        <v>Gerardo</v>
      </c>
      <c r="W115" s="7" t="str">
        <f>D115</f>
        <v>COL</v>
      </c>
      <c r="X115">
        <v>63</v>
      </c>
      <c r="Y115">
        <v>231</v>
      </c>
      <c r="Z115">
        <v>29</v>
      </c>
      <c r="AA115">
        <v>68</v>
      </c>
      <c r="AB115">
        <v>15</v>
      </c>
      <c r="AC115">
        <v>1</v>
      </c>
      <c r="AD115">
        <v>4</v>
      </c>
      <c r="AE115" s="7">
        <f>AA115-AB115-AC115-AD115</f>
        <v>48</v>
      </c>
      <c r="AF115">
        <v>39</v>
      </c>
      <c r="AG115">
        <v>14</v>
      </c>
      <c r="AH115">
        <v>39</v>
      </c>
      <c r="AI115">
        <v>2</v>
      </c>
      <c r="AJ115" s="9">
        <f>AA115/Y115</f>
        <v>0.2943722943722944</v>
      </c>
      <c r="AK115" s="9">
        <f>(AA115+AG115)/(Y115+AG115)</f>
        <v>0.3346938775510204</v>
      </c>
      <c r="AL115" s="9">
        <f>(AE115+(AB115*2)+(AC115*3)+(AD115*4))/Y115</f>
        <v>0.4199134199134199</v>
      </c>
      <c r="AM115" s="10">
        <f>AK115+AL115</f>
        <v>0.7546072974644403</v>
      </c>
      <c r="AN115" s="7" t="str">
        <f>C115</f>
        <v>Parra</v>
      </c>
      <c r="AO115" s="7" t="str">
        <f>B115</f>
        <v>Gerardo</v>
      </c>
      <c r="AP115" s="7" t="str">
        <f>D115</f>
        <v>COL</v>
      </c>
      <c r="AQ115">
        <v>86</v>
      </c>
      <c r="AR115">
        <v>276</v>
      </c>
      <c r="AS115">
        <v>38</v>
      </c>
      <c r="AT115">
        <v>82</v>
      </c>
      <c r="AU115">
        <v>15</v>
      </c>
      <c r="AV115">
        <v>0</v>
      </c>
      <c r="AW115">
        <v>5</v>
      </c>
      <c r="AX115" s="7">
        <f>AT115-AU115-AV115-AW115</f>
        <v>62</v>
      </c>
      <c r="AY115">
        <v>41</v>
      </c>
      <c r="AZ115">
        <v>16</v>
      </c>
      <c r="BA115">
        <v>49</v>
      </c>
      <c r="BB115">
        <v>7</v>
      </c>
      <c r="BC115" s="9">
        <f>AT115/AR115</f>
        <v>0.2971014492753623</v>
      </c>
      <c r="BD115" s="9">
        <f>(AT115+AZ115)/(AR115+AZ115)</f>
        <v>0.3356164383561644</v>
      </c>
      <c r="BE115" s="9">
        <f>(AX115+(AU115*2)+(AV115*3)+(AW115*4))/AR115</f>
        <v>0.4057971014492754</v>
      </c>
      <c r="BF115" s="10">
        <f>BD115+BE115</f>
        <v>0.7414135398054398</v>
      </c>
    </row>
    <row r="116" spans="1:58" ht="12.75">
      <c r="A116" t="s">
        <v>63</v>
      </c>
      <c r="B116" t="s">
        <v>279</v>
      </c>
      <c r="C116" t="s">
        <v>280</v>
      </c>
      <c r="D116" t="s">
        <v>174</v>
      </c>
      <c r="E116" s="7">
        <f>X116+AQ116</f>
        <v>151</v>
      </c>
      <c r="F116" s="7">
        <f>Y116+AR116</f>
        <v>590</v>
      </c>
      <c r="G116" s="7">
        <f>Z116+AS116</f>
        <v>76</v>
      </c>
      <c r="H116" s="7">
        <f>AA116+AT116</f>
        <v>164</v>
      </c>
      <c r="I116" s="7">
        <f>AB116+AU116</f>
        <v>31</v>
      </c>
      <c r="J116" s="7">
        <f>AC116+AV116</f>
        <v>5</v>
      </c>
      <c r="K116" s="2">
        <f>AD116+AW116</f>
        <v>22</v>
      </c>
      <c r="L116" s="7">
        <f>H116-I116-J116-K116</f>
        <v>106</v>
      </c>
      <c r="M116" s="7">
        <f>AF116+AY116</f>
        <v>83</v>
      </c>
      <c r="N116" s="7">
        <f>AG116+AZ116</f>
        <v>52</v>
      </c>
      <c r="O116" s="7">
        <f>AH116+BA116</f>
        <v>130</v>
      </c>
      <c r="P116" s="7">
        <f>AI116+BB116</f>
        <v>4</v>
      </c>
      <c r="Q116" s="8">
        <f>H116/F116</f>
        <v>0.27796610169491526</v>
      </c>
      <c r="R116" s="9">
        <f>(H116+N116)/(F116+N116)</f>
        <v>0.3364485981308411</v>
      </c>
      <c r="S116" s="9">
        <f>(L116+(I116*2)+(J116*3)+(K116*4))/F116</f>
        <v>0.45932203389830506</v>
      </c>
      <c r="T116" s="10">
        <f>R116+S116</f>
        <v>0.7957706320291462</v>
      </c>
      <c r="U116" s="7" t="str">
        <f>C116</f>
        <v>Peralta</v>
      </c>
      <c r="V116" s="7" t="str">
        <f>B116</f>
        <v>David</v>
      </c>
      <c r="W116" s="7" t="str">
        <f>D116</f>
        <v>ARZ</v>
      </c>
      <c r="X116">
        <v>63</v>
      </c>
      <c r="Y116">
        <v>246</v>
      </c>
      <c r="Z116">
        <v>33</v>
      </c>
      <c r="AA116">
        <v>67</v>
      </c>
      <c r="AB116">
        <v>14</v>
      </c>
      <c r="AC116">
        <v>1</v>
      </c>
      <c r="AD116">
        <v>6</v>
      </c>
      <c r="AE116" s="7">
        <f>AA116-AB116-AC116-AD116</f>
        <v>46</v>
      </c>
      <c r="AF116">
        <v>30</v>
      </c>
      <c r="AG116">
        <v>23</v>
      </c>
      <c r="AH116">
        <v>49</v>
      </c>
      <c r="AI116">
        <v>2</v>
      </c>
      <c r="AJ116" s="9">
        <f>AA116/Y116</f>
        <v>0.27235772357723576</v>
      </c>
      <c r="AK116" s="9">
        <f>(AA116+AG116)/(Y116+AG116)</f>
        <v>0.3345724907063197</v>
      </c>
      <c r="AL116" s="9">
        <f>(AE116+(AB116*2)+(AC116*3)+(AD116*4))/Y116</f>
        <v>0.4105691056910569</v>
      </c>
      <c r="AM116" s="10">
        <f>AK116+AL116</f>
        <v>0.7451415963973766</v>
      </c>
      <c r="AN116" s="7" t="str">
        <f>C116</f>
        <v>Peralta</v>
      </c>
      <c r="AO116" s="7" t="str">
        <f>B116</f>
        <v>David</v>
      </c>
      <c r="AP116" s="7" t="str">
        <f>D116</f>
        <v>ARZ</v>
      </c>
      <c r="AQ116">
        <v>88</v>
      </c>
      <c r="AR116">
        <v>344</v>
      </c>
      <c r="AS116">
        <v>43</v>
      </c>
      <c r="AT116">
        <v>97</v>
      </c>
      <c r="AU116">
        <v>17</v>
      </c>
      <c r="AV116">
        <v>4</v>
      </c>
      <c r="AW116">
        <v>16</v>
      </c>
      <c r="AX116" s="7">
        <f>AT116-AU116-AV116-AW116</f>
        <v>60</v>
      </c>
      <c r="AY116">
        <v>53</v>
      </c>
      <c r="AZ116">
        <v>29</v>
      </c>
      <c r="BA116">
        <v>81</v>
      </c>
      <c r="BB116">
        <v>2</v>
      </c>
      <c r="BC116" s="9">
        <f>AT116/AR116</f>
        <v>0.2819767441860465</v>
      </c>
      <c r="BD116" s="9">
        <f>(AT116+AZ116)/(AR116+AZ116)</f>
        <v>0.3378016085790885</v>
      </c>
      <c r="BE116" s="9">
        <f>(AX116+(AU116*2)+(AV116*3)+(AW116*4))/AR116</f>
        <v>0.4941860465116279</v>
      </c>
      <c r="BF116" s="10">
        <f>BD116+BE116</f>
        <v>0.8319876550907164</v>
      </c>
    </row>
    <row r="117" spans="1:58" ht="12.75">
      <c r="A117" t="s">
        <v>36</v>
      </c>
      <c r="B117" t="s">
        <v>19</v>
      </c>
      <c r="C117" t="s">
        <v>281</v>
      </c>
      <c r="D117" t="s">
        <v>147</v>
      </c>
      <c r="E117" s="7">
        <f>X117+AQ117</f>
        <v>153</v>
      </c>
      <c r="F117" s="7">
        <f>Y117+AR117</f>
        <v>532</v>
      </c>
      <c r="G117" s="7">
        <f>Z117+AS117</f>
        <v>72</v>
      </c>
      <c r="H117" s="7">
        <f>AA117+AT117</f>
        <v>152</v>
      </c>
      <c r="I117" s="7">
        <f>AB117+AU117</f>
        <v>18</v>
      </c>
      <c r="J117" s="7">
        <f>AC117+AV117</f>
        <v>3</v>
      </c>
      <c r="K117" s="2">
        <f>AD117+AW117</f>
        <v>6</v>
      </c>
      <c r="L117" s="7">
        <f>H117-I117-J117-K117</f>
        <v>125</v>
      </c>
      <c r="M117" s="7">
        <f>AF117+AY117</f>
        <v>46</v>
      </c>
      <c r="N117" s="7">
        <f>AG117+AZ117</f>
        <v>37</v>
      </c>
      <c r="O117" s="7">
        <f>AH117+BA117</f>
        <v>64</v>
      </c>
      <c r="P117" s="7">
        <f>AI117+BB117</f>
        <v>25</v>
      </c>
      <c r="Q117" s="8">
        <f>H117/F117</f>
        <v>0.2857142857142857</v>
      </c>
      <c r="R117" s="9">
        <f>(H117+N117)/(F117+N117)</f>
        <v>0.3321616871704745</v>
      </c>
      <c r="S117" s="9">
        <f>(L117+(I117*2)+(J117*3)+(K117*4))/F117</f>
        <v>0.36466165413533835</v>
      </c>
      <c r="T117" s="10">
        <f>R117+S117</f>
        <v>0.6968233413058129</v>
      </c>
      <c r="U117" s="7" t="str">
        <f>C117</f>
        <v>Peraza</v>
      </c>
      <c r="V117" s="7" t="str">
        <f>B117</f>
        <v>Jose</v>
      </c>
      <c r="W117" s="7" t="str">
        <f>D117</f>
        <v>CIN</v>
      </c>
      <c r="X117">
        <v>60</v>
      </c>
      <c r="Y117">
        <v>164</v>
      </c>
      <c r="Z117">
        <v>19</v>
      </c>
      <c r="AA117">
        <v>44</v>
      </c>
      <c r="AB117">
        <v>3</v>
      </c>
      <c r="AC117">
        <v>0</v>
      </c>
      <c r="AD117">
        <v>1</v>
      </c>
      <c r="AE117" s="7">
        <f>AA117-AB117-AC117-AD117</f>
        <v>40</v>
      </c>
      <c r="AF117">
        <v>11</v>
      </c>
      <c r="AG117">
        <v>15</v>
      </c>
      <c r="AH117">
        <v>20</v>
      </c>
      <c r="AI117">
        <v>8</v>
      </c>
      <c r="AJ117" s="9">
        <f>AA117/Y117</f>
        <v>0.2682926829268293</v>
      </c>
      <c r="AK117" s="9">
        <f>(AA117+AG117)/(Y117+AG117)</f>
        <v>0.329608938547486</v>
      </c>
      <c r="AL117" s="9">
        <f>(AE117+(AB117*2)+(AC117*3)+(AD117*4))/Y117</f>
        <v>0.3048780487804878</v>
      </c>
      <c r="AM117" s="10">
        <f>AK117+AL117</f>
        <v>0.6344869873279738</v>
      </c>
      <c r="AN117" s="7" t="str">
        <f>C117</f>
        <v>Peraza</v>
      </c>
      <c r="AO117" s="7" t="str">
        <f>B117</f>
        <v>Jose</v>
      </c>
      <c r="AP117" s="7" t="str">
        <f>D117</f>
        <v>CIN</v>
      </c>
      <c r="AQ117">
        <v>93</v>
      </c>
      <c r="AR117">
        <v>368</v>
      </c>
      <c r="AS117">
        <v>53</v>
      </c>
      <c r="AT117">
        <v>108</v>
      </c>
      <c r="AU117">
        <v>15</v>
      </c>
      <c r="AV117">
        <v>3</v>
      </c>
      <c r="AW117">
        <v>5</v>
      </c>
      <c r="AX117" s="7">
        <f>AT117-AU117-AV117-AW117</f>
        <v>85</v>
      </c>
      <c r="AY117">
        <v>35</v>
      </c>
      <c r="AZ117">
        <v>22</v>
      </c>
      <c r="BA117">
        <v>44</v>
      </c>
      <c r="BB117">
        <v>17</v>
      </c>
      <c r="BC117" s="9">
        <f>AT117/AR117</f>
        <v>0.29347826086956524</v>
      </c>
      <c r="BD117" s="9">
        <f>(AT117+AZ117)/(AR117+AZ117)</f>
        <v>0.3333333333333333</v>
      </c>
      <c r="BE117" s="9">
        <f>(AX117+(AU117*2)+(AV117*3)+(AW117*4))/AR117</f>
        <v>0.391304347826087</v>
      </c>
      <c r="BF117" s="10">
        <f>BD117+BE117</f>
        <v>0.7246376811594203</v>
      </c>
    </row>
    <row r="118" spans="1:58" ht="12.75">
      <c r="A118" t="s">
        <v>69</v>
      </c>
      <c r="B118" t="s">
        <v>282</v>
      </c>
      <c r="C118" t="s">
        <v>283</v>
      </c>
      <c r="D118" t="s">
        <v>102</v>
      </c>
      <c r="E118" s="7">
        <f>X118+AQ118</f>
        <v>156</v>
      </c>
      <c r="F118" s="7">
        <f>Y118+AR118</f>
        <v>553</v>
      </c>
      <c r="G118" s="7">
        <f>Z118+AS118</f>
        <v>113</v>
      </c>
      <c r="H118" s="7">
        <f>AA118+AT118</f>
        <v>151</v>
      </c>
      <c r="I118" s="7">
        <f>AB118+AU118</f>
        <v>23</v>
      </c>
      <c r="J118" s="7">
        <f>AC118+AV118</f>
        <v>1</v>
      </c>
      <c r="K118" s="2">
        <f>AD118+AW118</f>
        <v>25</v>
      </c>
      <c r="L118" s="7">
        <f>H118-I118-J118-K118</f>
        <v>102</v>
      </c>
      <c r="M118" s="7">
        <f>AF118+AY118</f>
        <v>74</v>
      </c>
      <c r="N118" s="7">
        <f>AG118+AZ118</f>
        <v>83</v>
      </c>
      <c r="O118" s="7">
        <f>AH118+BA118</f>
        <v>147</v>
      </c>
      <c r="P118" s="7">
        <f>AI118+BB118</f>
        <v>23</v>
      </c>
      <c r="Q118" s="8">
        <f>H118/F118</f>
        <v>0.2730560578661845</v>
      </c>
      <c r="R118" s="9">
        <f>(H118+N118)/(F118+N118)</f>
        <v>0.36792452830188677</v>
      </c>
      <c r="S118" s="9">
        <f>(L118+(I118*2)+(J118*3)+(K118*4))/F118</f>
        <v>0.4538878842676311</v>
      </c>
      <c r="T118" s="10">
        <f>R118+S118</f>
        <v>0.8218124125695179</v>
      </c>
      <c r="U118" s="7" t="str">
        <f>C118</f>
        <v>Pham</v>
      </c>
      <c r="V118" s="7" t="str">
        <f>B118</f>
        <v>Tommy</v>
      </c>
      <c r="W118" s="7" t="str">
        <f>D118</f>
        <v>STL</v>
      </c>
      <c r="X118">
        <v>69</v>
      </c>
      <c r="Y118">
        <v>240</v>
      </c>
      <c r="Z118">
        <v>53</v>
      </c>
      <c r="AA118">
        <v>75</v>
      </c>
      <c r="AB118">
        <v>14</v>
      </c>
      <c r="AC118">
        <v>1</v>
      </c>
      <c r="AD118">
        <v>12</v>
      </c>
      <c r="AE118" s="7">
        <f>AA118-AB118-AC118-AD118</f>
        <v>48</v>
      </c>
      <c r="AF118">
        <v>39</v>
      </c>
      <c r="AG118">
        <v>45</v>
      </c>
      <c r="AH118">
        <v>57</v>
      </c>
      <c r="AI118">
        <v>14</v>
      </c>
      <c r="AJ118" s="9">
        <f>AA118/Y118</f>
        <v>0.3125</v>
      </c>
      <c r="AK118" s="9">
        <f>(AA118+AG118)/(Y118+AG118)</f>
        <v>0.42105263157894735</v>
      </c>
      <c r="AL118" s="9">
        <f>(AE118+(AB118*2)+(AC118*3)+(AD118*4))/Y118</f>
        <v>0.5291666666666667</v>
      </c>
      <c r="AM118" s="10">
        <f>AK118+AL118</f>
        <v>0.950219298245614</v>
      </c>
      <c r="AN118" s="7" t="str">
        <f>C118</f>
        <v>Pham</v>
      </c>
      <c r="AO118" s="7" t="str">
        <f>B118</f>
        <v>Tommy</v>
      </c>
      <c r="AP118" s="7" t="str">
        <f>D118</f>
        <v>STL</v>
      </c>
      <c r="AQ118">
        <v>87</v>
      </c>
      <c r="AR118">
        <v>313</v>
      </c>
      <c r="AS118">
        <v>60</v>
      </c>
      <c r="AT118">
        <v>76</v>
      </c>
      <c r="AU118">
        <v>9</v>
      </c>
      <c r="AV118">
        <v>0</v>
      </c>
      <c r="AW118">
        <v>13</v>
      </c>
      <c r="AX118" s="7">
        <f>AT118-AU118-AV118-AW118</f>
        <v>54</v>
      </c>
      <c r="AY118">
        <v>35</v>
      </c>
      <c r="AZ118">
        <v>38</v>
      </c>
      <c r="BA118">
        <v>90</v>
      </c>
      <c r="BB118">
        <v>9</v>
      </c>
      <c r="BC118" s="9">
        <f>AT118/AR118</f>
        <v>0.24281150159744408</v>
      </c>
      <c r="BD118" s="9">
        <f>(AT118+AZ118)/(AR118+AZ118)</f>
        <v>0.3247863247863248</v>
      </c>
      <c r="BE118" s="9">
        <f>(AX118+(AU118*2)+(AV118*3)+(AW118*4))/AR118</f>
        <v>0.3961661341853035</v>
      </c>
      <c r="BF118" s="10">
        <f>BD118+BE118</f>
        <v>0.7209524589716283</v>
      </c>
    </row>
    <row r="119" spans="1:58" ht="12.75">
      <c r="A119" t="s">
        <v>7</v>
      </c>
      <c r="B119" t="s">
        <v>117</v>
      </c>
      <c r="C119" t="s">
        <v>284</v>
      </c>
      <c r="D119" t="s">
        <v>285</v>
      </c>
      <c r="E119" s="7">
        <f>X119+AQ119</f>
        <v>64</v>
      </c>
      <c r="F119" s="7">
        <f>Y119+AR119</f>
        <v>268</v>
      </c>
      <c r="G119" s="7">
        <f>Z119+AS119</f>
        <v>39</v>
      </c>
      <c r="H119" s="7">
        <f>AA119+AT119</f>
        <v>78</v>
      </c>
      <c r="I119" s="7">
        <f>AB119+AU119</f>
        <v>15</v>
      </c>
      <c r="J119" s="7">
        <f>AC119+AV119</f>
        <v>1</v>
      </c>
      <c r="K119" s="2">
        <f>AD119+AW119</f>
        <v>6</v>
      </c>
      <c r="L119" s="7">
        <f>H119-I119-J119-K119</f>
        <v>56</v>
      </c>
      <c r="M119" s="7">
        <f>AF119+AY119</f>
        <v>30</v>
      </c>
      <c r="N119" s="7">
        <f>AG119+AZ119</f>
        <v>6</v>
      </c>
      <c r="O119" s="7">
        <f>AH119+BA119</f>
        <v>31</v>
      </c>
      <c r="P119" s="7">
        <f>AI119+BB119</f>
        <v>4</v>
      </c>
      <c r="Q119" s="8">
        <f>H119/F119</f>
        <v>0.291044776119403</v>
      </c>
      <c r="R119" s="9">
        <f>(H119+N119)/(F119+N119)</f>
        <v>0.30656934306569344</v>
      </c>
      <c r="S119" s="9">
        <f>(L119+(I119*2)+(J119*3)+(K119*4))/F119</f>
        <v>0.4216417910447761</v>
      </c>
      <c r="T119" s="10">
        <f>R119+S119</f>
        <v>0.7282111341104696</v>
      </c>
      <c r="U119" s="7" t="str">
        <f>C119</f>
        <v>Phillips</v>
      </c>
      <c r="V119" s="7" t="str">
        <f>B119</f>
        <v>Brandon</v>
      </c>
      <c r="W119" s="7" t="str">
        <f>D119</f>
        <v>LAA</v>
      </c>
      <c r="X119">
        <v>64</v>
      </c>
      <c r="Y119">
        <v>268</v>
      </c>
      <c r="Z119">
        <v>39</v>
      </c>
      <c r="AA119">
        <v>78</v>
      </c>
      <c r="AB119">
        <v>15</v>
      </c>
      <c r="AC119">
        <v>1</v>
      </c>
      <c r="AD119">
        <v>6</v>
      </c>
      <c r="AE119" s="7">
        <f>AA119-AB119-AC119-AD119</f>
        <v>56</v>
      </c>
      <c r="AF119">
        <v>30</v>
      </c>
      <c r="AG119">
        <v>6</v>
      </c>
      <c r="AH119">
        <v>31</v>
      </c>
      <c r="AI119">
        <v>4</v>
      </c>
      <c r="AJ119" s="9">
        <f>AA119/Y119</f>
        <v>0.291044776119403</v>
      </c>
      <c r="AK119" s="9">
        <f>(AA119+AG119)/(Y119+AG119)</f>
        <v>0.30656934306569344</v>
      </c>
      <c r="AL119" s="9">
        <f>(AE119+(AB119*2)+(AC119*3)+(AD119*4))/Y119</f>
        <v>0.4216417910447761</v>
      </c>
      <c r="AM119" s="10">
        <f>AK119+AL119</f>
        <v>0.7282111341104696</v>
      </c>
      <c r="AN119" s="7" t="str">
        <f>C119</f>
        <v>Phillips</v>
      </c>
      <c r="AO119" s="7" t="str">
        <f>B119</f>
        <v>Brandon</v>
      </c>
      <c r="AP119" s="7" t="str">
        <f>D119</f>
        <v>LAA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 s="7">
        <f>AT119-AU119-AV119-AW119</f>
        <v>0</v>
      </c>
      <c r="AY119">
        <v>0</v>
      </c>
      <c r="AZ119">
        <v>0</v>
      </c>
      <c r="BA119">
        <v>0</v>
      </c>
      <c r="BB119">
        <v>0</v>
      </c>
      <c r="BC119" s="9" t="e">
        <f>AT119/AR119</f>
        <v>#DIV/0!</v>
      </c>
      <c r="BD119" s="9" t="e">
        <f>(AT119+AZ119)/(AR119+AZ119)</f>
        <v>#DIV/0!</v>
      </c>
      <c r="BE119" s="9" t="e">
        <f>(AX119+(AU119*2)+(AV119*3)+(AW119*4))/AR119</f>
        <v>#DIV/0!</v>
      </c>
      <c r="BF119" s="10" t="e">
        <f>BD119+BE119</f>
        <v>#DIV/0!</v>
      </c>
    </row>
    <row r="120" spans="1:58" ht="12.75">
      <c r="A120" t="s">
        <v>69</v>
      </c>
      <c r="B120" t="s">
        <v>286</v>
      </c>
      <c r="C120" t="s">
        <v>287</v>
      </c>
      <c r="D120" t="s">
        <v>138</v>
      </c>
      <c r="E120" s="7">
        <f>X120+AQ120</f>
        <v>161</v>
      </c>
      <c r="F120" s="7">
        <f>Y120+AR120</f>
        <v>591</v>
      </c>
      <c r="G120" s="7">
        <f>Z120+AS120</f>
        <v>69</v>
      </c>
      <c r="H120" s="7">
        <f>AA120+AT120</f>
        <v>148</v>
      </c>
      <c r="I120" s="7">
        <f>AB120+AU120</f>
        <v>41</v>
      </c>
      <c r="J120" s="7">
        <f>AC120+AV120</f>
        <v>2</v>
      </c>
      <c r="K120" s="2">
        <f>AD120+AW120</f>
        <v>14</v>
      </c>
      <c r="L120" s="7">
        <f>H120-I120-J120-K120</f>
        <v>91</v>
      </c>
      <c r="M120" s="7">
        <f>AF120+AY120</f>
        <v>58</v>
      </c>
      <c r="N120" s="7">
        <f>AG120+AZ120</f>
        <v>26</v>
      </c>
      <c r="O120" s="7">
        <f>AH120+BA120</f>
        <v>105</v>
      </c>
      <c r="P120" s="7">
        <f>AI120+BB120</f>
        <v>14</v>
      </c>
      <c r="Q120" s="8">
        <f>H120/F120</f>
        <v>0.25042301184433163</v>
      </c>
      <c r="R120" s="9">
        <f>(H120+N120)/(F120+N120)</f>
        <v>0.2820097244732577</v>
      </c>
      <c r="S120" s="9">
        <f>(L120+(I120*2)+(J120*3)+(K120*4))/F120</f>
        <v>0.3976311336717428</v>
      </c>
      <c r="T120" s="10">
        <f>R120+S120</f>
        <v>0.6796408581450004</v>
      </c>
      <c r="U120" s="7" t="str">
        <f>C120</f>
        <v>Pillar</v>
      </c>
      <c r="V120" s="7" t="str">
        <f>B120</f>
        <v>Kevin</v>
      </c>
      <c r="W120" s="7" t="str">
        <f>D120</f>
        <v>TOR</v>
      </c>
      <c r="X120">
        <v>68</v>
      </c>
      <c r="Y120">
        <v>247</v>
      </c>
      <c r="Z120">
        <v>27</v>
      </c>
      <c r="AA120">
        <v>63</v>
      </c>
      <c r="AB120">
        <v>14</v>
      </c>
      <c r="AC120">
        <v>0</v>
      </c>
      <c r="AD120">
        <v>6</v>
      </c>
      <c r="AE120" s="7">
        <f>AA120-AB120-AC120-AD120</f>
        <v>43</v>
      </c>
      <c r="AF120">
        <v>21</v>
      </c>
      <c r="AG120">
        <v>12</v>
      </c>
      <c r="AH120">
        <v>39</v>
      </c>
      <c r="AI120">
        <v>3</v>
      </c>
      <c r="AJ120" s="9">
        <f>AA120/Y120</f>
        <v>0.2550607287449393</v>
      </c>
      <c r="AK120" s="9">
        <f>(AA120+AG120)/(Y120+AG120)</f>
        <v>0.28957528957528955</v>
      </c>
      <c r="AL120" s="9">
        <f>(AE120+(AB120*2)+(AC120*3)+(AD120*4))/Y120</f>
        <v>0.38461538461538464</v>
      </c>
      <c r="AM120" s="10">
        <f>AK120+AL120</f>
        <v>0.6741906741906742</v>
      </c>
      <c r="AN120" s="7" t="str">
        <f>C120</f>
        <v>Pillar</v>
      </c>
      <c r="AO120" s="7" t="str">
        <f>B120</f>
        <v>Kevin</v>
      </c>
      <c r="AP120" s="7" t="str">
        <f>D120</f>
        <v>TOR</v>
      </c>
      <c r="AQ120">
        <v>93</v>
      </c>
      <c r="AR120">
        <v>344</v>
      </c>
      <c r="AS120">
        <v>42</v>
      </c>
      <c r="AT120">
        <v>85</v>
      </c>
      <c r="AU120">
        <v>27</v>
      </c>
      <c r="AV120">
        <v>2</v>
      </c>
      <c r="AW120">
        <v>8</v>
      </c>
      <c r="AX120" s="7">
        <f>AT120-AU120-AV120-AW120</f>
        <v>48</v>
      </c>
      <c r="AY120">
        <v>37</v>
      </c>
      <c r="AZ120">
        <v>14</v>
      </c>
      <c r="BA120">
        <v>66</v>
      </c>
      <c r="BB120">
        <v>11</v>
      </c>
      <c r="BC120" s="9">
        <f>AT120/AR120</f>
        <v>0.24709302325581395</v>
      </c>
      <c r="BD120" s="9">
        <f>(AT120+AZ120)/(AR120+AZ120)</f>
        <v>0.276536312849162</v>
      </c>
      <c r="BE120" s="9">
        <f>(AX120+(AU120*2)+(AV120*3)+(AW120*4))/AR120</f>
        <v>0.4069767441860465</v>
      </c>
      <c r="BF120" s="10">
        <f>BD120+BE120</f>
        <v>0.6835130570352086</v>
      </c>
    </row>
    <row r="121" spans="1:58" ht="12.75">
      <c r="A121" t="s">
        <v>50</v>
      </c>
      <c r="B121" t="s">
        <v>288</v>
      </c>
      <c r="C121" t="s">
        <v>289</v>
      </c>
      <c r="D121" t="s">
        <v>290</v>
      </c>
      <c r="E121" s="7">
        <f>X121+AQ121</f>
        <v>127</v>
      </c>
      <c r="F121" s="7">
        <f>Y121+AR121</f>
        <v>427</v>
      </c>
      <c r="G121" s="7">
        <f>Z121+AS121</f>
        <v>54</v>
      </c>
      <c r="H121" s="7">
        <f>AA121+AT121</f>
        <v>108</v>
      </c>
      <c r="I121" s="7">
        <f>AB121+AU121</f>
        <v>27</v>
      </c>
      <c r="J121" s="7">
        <f>AC121+AV121</f>
        <v>1</v>
      </c>
      <c r="K121" s="2">
        <f>AD121+AW121</f>
        <v>15</v>
      </c>
      <c r="L121" s="7">
        <f>H121-I121-J121-K121</f>
        <v>65</v>
      </c>
      <c r="M121" s="7">
        <f>AF121+AY121</f>
        <v>54</v>
      </c>
      <c r="N121" s="7">
        <f>AG121+AZ121</f>
        <v>40</v>
      </c>
      <c r="O121" s="7">
        <f>AH121+BA121</f>
        <v>103</v>
      </c>
      <c r="P121" s="7">
        <f>AI121+BB121</f>
        <v>1</v>
      </c>
      <c r="Q121" s="8">
        <f>H121/F121</f>
        <v>0.2529274004683841</v>
      </c>
      <c r="R121" s="9">
        <f>(H121+N121)/(F121+N121)</f>
        <v>0.3169164882226981</v>
      </c>
      <c r="S121" s="9">
        <f>(L121+(I121*2)+(J121*3)+(K121*4))/F121</f>
        <v>0.4262295081967213</v>
      </c>
      <c r="T121" s="10">
        <f>R121+S121</f>
        <v>0.7431459964194194</v>
      </c>
      <c r="U121" s="7" t="str">
        <f>C121</f>
        <v>Piscotty</v>
      </c>
      <c r="V121" s="7" t="str">
        <f>B121</f>
        <v>Stephen</v>
      </c>
      <c r="W121" s="7" t="str">
        <f>D121</f>
        <v>STL / OAK</v>
      </c>
      <c r="X121">
        <v>39</v>
      </c>
      <c r="Y121">
        <v>116</v>
      </c>
      <c r="Z121">
        <v>11</v>
      </c>
      <c r="AA121">
        <v>26</v>
      </c>
      <c r="AB121">
        <v>3</v>
      </c>
      <c r="AC121">
        <v>1</v>
      </c>
      <c r="AD121">
        <v>3</v>
      </c>
      <c r="AE121" s="7">
        <f>AA121-AB121-AC121-AD121</f>
        <v>19</v>
      </c>
      <c r="AF121">
        <v>8</v>
      </c>
      <c r="AG121">
        <v>16</v>
      </c>
      <c r="AH121">
        <v>34</v>
      </c>
      <c r="AI121">
        <v>0</v>
      </c>
      <c r="AJ121" s="9">
        <f>AA121/Y121</f>
        <v>0.22413793103448276</v>
      </c>
      <c r="AK121" s="9">
        <f>(AA121+AG121)/(Y121+AG121)</f>
        <v>0.3181818181818182</v>
      </c>
      <c r="AL121" s="9">
        <f>(AE121+(AB121*2)+(AC121*3)+(AD121*4))/Y121</f>
        <v>0.3448275862068966</v>
      </c>
      <c r="AM121" s="10">
        <f>AK121+AL121</f>
        <v>0.6630094043887147</v>
      </c>
      <c r="AN121" s="7" t="str">
        <f>C121</f>
        <v>Piscotty</v>
      </c>
      <c r="AO121" s="7" t="str">
        <f>B121</f>
        <v>Stephen</v>
      </c>
      <c r="AP121" s="7" t="str">
        <f>D121</f>
        <v>STL / OAK</v>
      </c>
      <c r="AQ121">
        <v>88</v>
      </c>
      <c r="AR121">
        <v>311</v>
      </c>
      <c r="AS121">
        <v>43</v>
      </c>
      <c r="AT121">
        <v>82</v>
      </c>
      <c r="AU121">
        <v>24</v>
      </c>
      <c r="AV121">
        <v>0</v>
      </c>
      <c r="AW121">
        <v>12</v>
      </c>
      <c r="AX121" s="7">
        <f>AT121-AU121-AV121-AW121</f>
        <v>46</v>
      </c>
      <c r="AY121">
        <v>46</v>
      </c>
      <c r="AZ121">
        <v>24</v>
      </c>
      <c r="BA121">
        <v>69</v>
      </c>
      <c r="BB121">
        <v>1</v>
      </c>
      <c r="BC121" s="9">
        <f>AT121/AR121</f>
        <v>0.26366559485530544</v>
      </c>
      <c r="BD121" s="9">
        <f>(AT121+AZ121)/(AR121+AZ121)</f>
        <v>0.3164179104477612</v>
      </c>
      <c r="BE121" s="9">
        <f>(AX121+(AU121*2)+(AV121*3)+(AW121*4))/AR121</f>
        <v>0.4565916398713826</v>
      </c>
      <c r="BF121" s="10">
        <f>BD121+BE121</f>
        <v>0.7730095503191439</v>
      </c>
    </row>
    <row r="122" spans="1:58" ht="12.75">
      <c r="A122" t="s">
        <v>36</v>
      </c>
      <c r="B122" t="s">
        <v>291</v>
      </c>
      <c r="C122" t="s">
        <v>292</v>
      </c>
      <c r="D122" t="s">
        <v>88</v>
      </c>
      <c r="E122" s="7">
        <f>X122+AQ122</f>
        <v>77</v>
      </c>
      <c r="F122" s="7">
        <f>Y122+AR122</f>
        <v>278</v>
      </c>
      <c r="G122" s="7">
        <f>Z122+AS122</f>
        <v>38</v>
      </c>
      <c r="H122" s="7">
        <f>AA122+AT122</f>
        <v>80</v>
      </c>
      <c r="I122" s="7">
        <f>AB122+AU122</f>
        <v>19</v>
      </c>
      <c r="J122" s="7">
        <f>AC122+AV122</f>
        <v>3</v>
      </c>
      <c r="K122" s="2">
        <f>AD122+AW122</f>
        <v>10</v>
      </c>
      <c r="L122" s="7">
        <f>H122-I122-J122-K122</f>
        <v>48</v>
      </c>
      <c r="M122" s="7">
        <f>AF122+AY122</f>
        <v>48</v>
      </c>
      <c r="N122" s="7">
        <f>AG122+AZ122</f>
        <v>29</v>
      </c>
      <c r="O122" s="7">
        <f>AH122+BA122</f>
        <v>53</v>
      </c>
      <c r="P122" s="7">
        <f>AI122+BB122</f>
        <v>10</v>
      </c>
      <c r="Q122" s="8">
        <f>H122/F122</f>
        <v>0.28776978417266186</v>
      </c>
      <c r="R122" s="9">
        <f>(H122+N122)/(F122+N122)</f>
        <v>0.3550488599348534</v>
      </c>
      <c r="S122" s="9">
        <f>(L122+(I122*2)+(J122*3)+(K122*4))/F122</f>
        <v>0.4856115107913669</v>
      </c>
      <c r="T122" s="10">
        <f>R122+S122</f>
        <v>0.8406603707262204</v>
      </c>
      <c r="U122" s="7" t="str">
        <f>C122</f>
        <v>Polanco</v>
      </c>
      <c r="V122" s="7" t="str">
        <f>B122</f>
        <v>Jorge</v>
      </c>
      <c r="W122" s="7" t="str">
        <f>D122</f>
        <v>MIN</v>
      </c>
      <c r="X122">
        <v>63</v>
      </c>
      <c r="Y122">
        <v>225</v>
      </c>
      <c r="Z122">
        <v>31</v>
      </c>
      <c r="AA122">
        <v>66</v>
      </c>
      <c r="AB122">
        <v>15</v>
      </c>
      <c r="AC122">
        <v>2</v>
      </c>
      <c r="AD122">
        <v>10</v>
      </c>
      <c r="AE122" s="7">
        <f>AA122-AB122-AC122-AD122</f>
        <v>39</v>
      </c>
      <c r="AF122">
        <v>43</v>
      </c>
      <c r="AG122">
        <v>22</v>
      </c>
      <c r="AH122">
        <v>38</v>
      </c>
      <c r="AI122">
        <v>7</v>
      </c>
      <c r="AJ122" s="9">
        <f>AA122/Y122</f>
        <v>0.29333333333333333</v>
      </c>
      <c r="AK122" s="9">
        <f>(AA122+AG122)/(Y122+AG122)</f>
        <v>0.3562753036437247</v>
      </c>
      <c r="AL122" s="9">
        <f>(AE122+(AB122*2)+(AC122*3)+(AD122*4))/Y122</f>
        <v>0.5111111111111111</v>
      </c>
      <c r="AM122" s="10">
        <f>AK122+AL122</f>
        <v>0.8673864147548358</v>
      </c>
      <c r="AN122" s="7" t="str">
        <f>C122</f>
        <v>Polanco</v>
      </c>
      <c r="AO122" s="7" t="str">
        <f>B122</f>
        <v>Jorge</v>
      </c>
      <c r="AP122" s="7" t="str">
        <f>D122</f>
        <v>MIN</v>
      </c>
      <c r="AQ122">
        <v>14</v>
      </c>
      <c r="AR122">
        <v>53</v>
      </c>
      <c r="AS122">
        <v>7</v>
      </c>
      <c r="AT122">
        <v>14</v>
      </c>
      <c r="AU122">
        <v>4</v>
      </c>
      <c r="AV122">
        <v>1</v>
      </c>
      <c r="AW122">
        <v>0</v>
      </c>
      <c r="AX122" s="7">
        <f>AT122-AU122-AV122-AW122</f>
        <v>9</v>
      </c>
      <c r="AY122">
        <v>5</v>
      </c>
      <c r="AZ122">
        <v>7</v>
      </c>
      <c r="BA122">
        <v>15</v>
      </c>
      <c r="BB122">
        <v>3</v>
      </c>
      <c r="BC122" s="9">
        <f>AT122/AR122</f>
        <v>0.2641509433962264</v>
      </c>
      <c r="BD122" s="9">
        <f>(AT122+AZ122)/(AR122+AZ122)</f>
        <v>0.35</v>
      </c>
      <c r="BE122" s="9">
        <f>(AX122+(AU122*2)+(AV122*3)+(AW122*4))/AR122</f>
        <v>0.37735849056603776</v>
      </c>
      <c r="BF122" s="10">
        <f>BD122+BE122</f>
        <v>0.7273584905660377</v>
      </c>
    </row>
    <row r="123" spans="1:58" ht="12.75">
      <c r="A123" t="s">
        <v>50</v>
      </c>
      <c r="B123" t="s">
        <v>293</v>
      </c>
      <c r="C123" t="s">
        <v>292</v>
      </c>
      <c r="D123" t="s">
        <v>57</v>
      </c>
      <c r="E123" s="7">
        <f>X123+AQ123</f>
        <v>122</v>
      </c>
      <c r="F123" s="7">
        <f>Y123+AR123</f>
        <v>412</v>
      </c>
      <c r="G123" s="7">
        <f>Z123+AS123</f>
        <v>58</v>
      </c>
      <c r="H123" s="7">
        <f>AA123+AT123</f>
        <v>97</v>
      </c>
      <c r="I123" s="7">
        <f>AB123+AU123</f>
        <v>27</v>
      </c>
      <c r="J123" s="7">
        <f>AC123+AV123</f>
        <v>2</v>
      </c>
      <c r="K123" s="2">
        <f>AD123+AW123</f>
        <v>19</v>
      </c>
      <c r="L123" s="7">
        <f>H123-I123-J123-K123</f>
        <v>49</v>
      </c>
      <c r="M123" s="7">
        <f>AF123+AY123</f>
        <v>62</v>
      </c>
      <c r="N123" s="7">
        <f>AG123+AZ123</f>
        <v>50</v>
      </c>
      <c r="O123" s="7">
        <f>AH123+BA123</f>
        <v>102</v>
      </c>
      <c r="P123" s="7">
        <f>AI123+BB123</f>
        <v>4</v>
      </c>
      <c r="Q123" s="8">
        <f>H123/F123</f>
        <v>0.2354368932038835</v>
      </c>
      <c r="R123" s="9">
        <f>(H123+N123)/(F123+N123)</f>
        <v>0.3181818181818182</v>
      </c>
      <c r="S123" s="9">
        <f>(L123+(I123*2)+(J123*3)+(K123*4))/F123</f>
        <v>0.44902912621359226</v>
      </c>
      <c r="T123" s="10">
        <f>R123+S123</f>
        <v>0.7672109443954105</v>
      </c>
      <c r="U123" s="7" t="str">
        <f>C123</f>
        <v>Polanco</v>
      </c>
      <c r="V123" s="7" t="str">
        <f>B123</f>
        <v>Gregory</v>
      </c>
      <c r="W123" s="7" t="str">
        <f>D123</f>
        <v>PIT</v>
      </c>
      <c r="X123">
        <v>36</v>
      </c>
      <c r="Y123">
        <v>119</v>
      </c>
      <c r="Z123">
        <v>9</v>
      </c>
      <c r="AA123">
        <v>28</v>
      </c>
      <c r="AB123">
        <v>6</v>
      </c>
      <c r="AC123">
        <v>0</v>
      </c>
      <c r="AD123">
        <v>3</v>
      </c>
      <c r="AE123" s="7">
        <f>AA123-AB123-AC123-AD123</f>
        <v>19</v>
      </c>
      <c r="AF123">
        <v>11</v>
      </c>
      <c r="AG123">
        <v>5</v>
      </c>
      <c r="AH123">
        <v>22</v>
      </c>
      <c r="AI123">
        <v>0</v>
      </c>
      <c r="AJ123" s="9">
        <f>AA123/Y123</f>
        <v>0.23529411764705882</v>
      </c>
      <c r="AK123" s="9">
        <f>(AA123+AG123)/(Y123+AG123)</f>
        <v>0.2661290322580645</v>
      </c>
      <c r="AL123" s="9">
        <f>(AE123+(AB123*2)+(AC123*3)+(AD123*4))/Y123</f>
        <v>0.36134453781512604</v>
      </c>
      <c r="AM123" s="10">
        <f>AK123+AL123</f>
        <v>0.6274735700731906</v>
      </c>
      <c r="AN123" s="7" t="str">
        <f>C123</f>
        <v>Polanco</v>
      </c>
      <c r="AO123" s="7" t="str">
        <f>B123</f>
        <v>Gregory</v>
      </c>
      <c r="AP123" s="7" t="str">
        <f>D123</f>
        <v>PIT</v>
      </c>
      <c r="AQ123">
        <v>86</v>
      </c>
      <c r="AR123">
        <v>293</v>
      </c>
      <c r="AS123">
        <v>49</v>
      </c>
      <c r="AT123">
        <v>69</v>
      </c>
      <c r="AU123">
        <v>21</v>
      </c>
      <c r="AV123">
        <v>2</v>
      </c>
      <c r="AW123">
        <v>16</v>
      </c>
      <c r="AX123" s="7">
        <f>AT123-AU123-AV123-AW123</f>
        <v>30</v>
      </c>
      <c r="AY123">
        <v>51</v>
      </c>
      <c r="AZ123">
        <v>45</v>
      </c>
      <c r="BA123">
        <v>80</v>
      </c>
      <c r="BB123">
        <v>4</v>
      </c>
      <c r="BC123" s="9">
        <f>AT123/AR123</f>
        <v>0.2354948805460751</v>
      </c>
      <c r="BD123" s="9">
        <f>(AT123+AZ123)/(AR123+AZ123)</f>
        <v>0.33727810650887574</v>
      </c>
      <c r="BE123" s="9">
        <f>(AX123+(AU123*2)+(AV123*3)+(AW123*4))/AR123</f>
        <v>0.48464163822525597</v>
      </c>
      <c r="BF123" s="10">
        <f>BD123+BE123</f>
        <v>0.8219197447341318</v>
      </c>
    </row>
    <row r="124" spans="1:58" ht="12.75">
      <c r="A124" t="s">
        <v>69</v>
      </c>
      <c r="B124" t="s">
        <v>294</v>
      </c>
      <c r="C124" t="s">
        <v>295</v>
      </c>
      <c r="D124" t="s">
        <v>174</v>
      </c>
      <c r="E124" s="7">
        <f>X124+AQ124</f>
        <v>121</v>
      </c>
      <c r="F124" s="7">
        <f>Y124+AR124</f>
        <v>441</v>
      </c>
      <c r="G124" s="7">
        <f>Z124+AS124</f>
        <v>72</v>
      </c>
      <c r="H124" s="7">
        <f>AA124+AT124</f>
        <v>117</v>
      </c>
      <c r="I124" s="7">
        <f>AB124+AU124</f>
        <v>32</v>
      </c>
      <c r="J124" s="7">
        <f>AC124+AV124</f>
        <v>6</v>
      </c>
      <c r="K124" s="2">
        <f>AD124+AW124</f>
        <v>23</v>
      </c>
      <c r="L124" s="7">
        <f>H124-I124-J124-K124</f>
        <v>56</v>
      </c>
      <c r="M124" s="7">
        <f>AF124+AY124</f>
        <v>75</v>
      </c>
      <c r="N124" s="7">
        <f>AG124+AZ124</f>
        <v>39</v>
      </c>
      <c r="O124" s="7">
        <f>AH124+BA124</f>
        <v>81</v>
      </c>
      <c r="P124" s="7">
        <f>AI124+BB124</f>
        <v>16</v>
      </c>
      <c r="Q124" s="8">
        <f>H124/F124</f>
        <v>0.2653061224489796</v>
      </c>
      <c r="R124" s="9">
        <f>(H124+N124)/(F124+N124)</f>
        <v>0.325</v>
      </c>
      <c r="S124" s="9">
        <f>(L124+(I124*2)+(J124*3)+(K124*4))/F124</f>
        <v>0.5215419501133787</v>
      </c>
      <c r="T124" s="10">
        <f>R124+S124</f>
        <v>0.8465419501133786</v>
      </c>
      <c r="U124" s="7" t="str">
        <f>C124</f>
        <v>Pollock</v>
      </c>
      <c r="V124" s="7" t="str">
        <f>B124</f>
        <v>A.J.</v>
      </c>
      <c r="W124" s="7" t="str">
        <f>D124</f>
        <v>ARZ</v>
      </c>
      <c r="X124">
        <v>69</v>
      </c>
      <c r="Y124">
        <v>255</v>
      </c>
      <c r="Z124">
        <v>46</v>
      </c>
      <c r="AA124">
        <v>64</v>
      </c>
      <c r="AB124">
        <v>20</v>
      </c>
      <c r="AC124">
        <v>3</v>
      </c>
      <c r="AD124">
        <v>11</v>
      </c>
      <c r="AE124" s="7">
        <f>AA124-AB124-AC124-AD124</f>
        <v>30</v>
      </c>
      <c r="AF124">
        <v>37</v>
      </c>
      <c r="AG124">
        <v>24</v>
      </c>
      <c r="AH124">
        <v>38</v>
      </c>
      <c r="AI124">
        <v>7</v>
      </c>
      <c r="AJ124" s="9">
        <f>AA124/Y124</f>
        <v>0.25098039215686274</v>
      </c>
      <c r="AK124" s="9">
        <f>(AA124+AG124)/(Y124+AG124)</f>
        <v>0.3154121863799283</v>
      </c>
      <c r="AL124" s="9">
        <f>(AE124+(AB124*2)+(AC124*3)+(AD124*4))/Y124</f>
        <v>0.4823529411764706</v>
      </c>
      <c r="AM124" s="10">
        <f>AK124+AL124</f>
        <v>0.7977651275563988</v>
      </c>
      <c r="AN124" s="7" t="str">
        <f>C124</f>
        <v>Pollock</v>
      </c>
      <c r="AO124" s="7" t="str">
        <f>B124</f>
        <v>A.J.</v>
      </c>
      <c r="AP124" s="7" t="str">
        <f>D124</f>
        <v>ARZ</v>
      </c>
      <c r="AQ124">
        <v>52</v>
      </c>
      <c r="AR124">
        <v>186</v>
      </c>
      <c r="AS124">
        <v>26</v>
      </c>
      <c r="AT124">
        <v>53</v>
      </c>
      <c r="AU124">
        <v>12</v>
      </c>
      <c r="AV124">
        <v>3</v>
      </c>
      <c r="AW124">
        <v>12</v>
      </c>
      <c r="AX124" s="7">
        <f>AT124-AU124-AV124-AW124</f>
        <v>26</v>
      </c>
      <c r="AY124">
        <v>38</v>
      </c>
      <c r="AZ124">
        <v>15</v>
      </c>
      <c r="BA124">
        <v>43</v>
      </c>
      <c r="BB124">
        <v>9</v>
      </c>
      <c r="BC124" s="9">
        <f>AT124/AR124</f>
        <v>0.2849462365591398</v>
      </c>
      <c r="BD124" s="9">
        <f>(AT124+AZ124)/(AR124+AZ124)</f>
        <v>0.3383084577114428</v>
      </c>
      <c r="BE124" s="9">
        <f>(AX124+(AU124*2)+(AV124*3)+(AW124*4))/AR124</f>
        <v>0.5752688172043011</v>
      </c>
      <c r="BF124" s="10">
        <f>BD124+BE124</f>
        <v>0.9135772749157439</v>
      </c>
    </row>
    <row r="125" spans="1:58" ht="12.75">
      <c r="A125" t="s">
        <v>168</v>
      </c>
      <c r="B125" t="s">
        <v>296</v>
      </c>
      <c r="C125" t="s">
        <v>297</v>
      </c>
      <c r="D125" t="s">
        <v>119</v>
      </c>
      <c r="E125" s="7">
        <f>X125+AQ125</f>
        <v>143</v>
      </c>
      <c r="F125" s="7">
        <f>Y125+AR125</f>
        <v>518</v>
      </c>
      <c r="G125" s="7">
        <f>Z125+AS125</f>
        <v>64</v>
      </c>
      <c r="H125" s="7">
        <f>AA125+AT125</f>
        <v>155</v>
      </c>
      <c r="I125" s="7">
        <f>AB125+AU125</f>
        <v>35</v>
      </c>
      <c r="J125" s="7">
        <f>AC125+AV125</f>
        <v>1</v>
      </c>
      <c r="K125" s="2">
        <f>AD125+AW125</f>
        <v>7</v>
      </c>
      <c r="L125" s="7">
        <f>H125-I125-J125-K125</f>
        <v>112</v>
      </c>
      <c r="M125" s="7">
        <f>AF125+AY125</f>
        <v>63</v>
      </c>
      <c r="N125" s="7">
        <f>AG125+AZ125</f>
        <v>63</v>
      </c>
      <c r="O125" s="7">
        <f>AH125+BA125</f>
        <v>73</v>
      </c>
      <c r="P125" s="7">
        <f>AI125+BB125</f>
        <v>8</v>
      </c>
      <c r="Q125" s="8">
        <f>H125/F125</f>
        <v>0.29922779922779924</v>
      </c>
      <c r="R125" s="9">
        <f>(H125+N125)/(F125+N125)</f>
        <v>0.37521514629948366</v>
      </c>
      <c r="S125" s="9">
        <f>(L125+(I125*2)+(J125*3)+(K125*4))/F125</f>
        <v>0.4111969111969112</v>
      </c>
      <c r="T125" s="10">
        <f>R125+S125</f>
        <v>0.7864120574963949</v>
      </c>
      <c r="U125" s="7" t="str">
        <f>C125</f>
        <v>Posey</v>
      </c>
      <c r="V125" s="7" t="str">
        <f>B125</f>
        <v>Buster</v>
      </c>
      <c r="W125" s="7" t="str">
        <f>D125</f>
        <v>SF</v>
      </c>
      <c r="X125">
        <v>63</v>
      </c>
      <c r="Y125">
        <v>219</v>
      </c>
      <c r="Z125">
        <v>26</v>
      </c>
      <c r="AA125">
        <v>69</v>
      </c>
      <c r="AB125">
        <v>16</v>
      </c>
      <c r="AC125">
        <v>0</v>
      </c>
      <c r="AD125">
        <v>2</v>
      </c>
      <c r="AE125" s="7">
        <f>AA125-AB125-AC125-AD125</f>
        <v>51</v>
      </c>
      <c r="AF125">
        <v>32</v>
      </c>
      <c r="AG125">
        <v>28</v>
      </c>
      <c r="AH125">
        <v>33</v>
      </c>
      <c r="AI125">
        <v>5</v>
      </c>
      <c r="AJ125" s="9">
        <f>AA125/Y125</f>
        <v>0.3150684931506849</v>
      </c>
      <c r="AK125" s="9">
        <f>(AA125+AG125)/(Y125+AG125)</f>
        <v>0.39271255060728744</v>
      </c>
      <c r="AL125" s="9">
        <f>(AE125+(AB125*2)+(AC125*3)+(AD125*4))/Y125</f>
        <v>0.4155251141552511</v>
      </c>
      <c r="AM125" s="10">
        <f>AK125+AL125</f>
        <v>0.8082376647625386</v>
      </c>
      <c r="AN125" s="7" t="str">
        <f>C125</f>
        <v>Posey</v>
      </c>
      <c r="AO125" s="7" t="str">
        <f>B125</f>
        <v>Buster</v>
      </c>
      <c r="AP125" s="7" t="str">
        <f>D125</f>
        <v>SF</v>
      </c>
      <c r="AQ125">
        <v>80</v>
      </c>
      <c r="AR125">
        <v>299</v>
      </c>
      <c r="AS125">
        <v>38</v>
      </c>
      <c r="AT125">
        <v>86</v>
      </c>
      <c r="AU125">
        <v>19</v>
      </c>
      <c r="AV125">
        <v>1</v>
      </c>
      <c r="AW125">
        <v>5</v>
      </c>
      <c r="AX125" s="7">
        <f>AT125-AU125-AV125-AW125</f>
        <v>61</v>
      </c>
      <c r="AY125">
        <v>31</v>
      </c>
      <c r="AZ125">
        <v>35</v>
      </c>
      <c r="BA125">
        <v>40</v>
      </c>
      <c r="BB125">
        <v>3</v>
      </c>
      <c r="BC125" s="9">
        <f>AT125/AR125</f>
        <v>0.28762541806020064</v>
      </c>
      <c r="BD125" s="9">
        <f>(AT125+AZ125)/(AR125+AZ125)</f>
        <v>0.36227544910179643</v>
      </c>
      <c r="BE125" s="9">
        <f>(AX125+(AU125*2)+(AV125*3)+(AW125*4))/AR125</f>
        <v>0.4080267558528428</v>
      </c>
      <c r="BF125" s="10">
        <f>BD125+BE125</f>
        <v>0.7703022049546393</v>
      </c>
    </row>
    <row r="126" spans="1:58" ht="12.75">
      <c r="A126" t="s">
        <v>36</v>
      </c>
      <c r="B126" t="s">
        <v>298</v>
      </c>
      <c r="C126" t="s">
        <v>299</v>
      </c>
      <c r="D126" t="s">
        <v>40</v>
      </c>
      <c r="E126" s="7">
        <f>X126+AQ126</f>
        <v>85</v>
      </c>
      <c r="F126" s="7">
        <f>Y126+AR126</f>
        <v>309</v>
      </c>
      <c r="G126" s="7">
        <f>Z126+AS126</f>
        <v>50</v>
      </c>
      <c r="H126" s="7">
        <f>AA126+AT126</f>
        <v>75</v>
      </c>
      <c r="I126" s="7">
        <f>AB126+AU126</f>
        <v>23</v>
      </c>
      <c r="J126" s="7">
        <f>AC126+AV126</f>
        <v>4</v>
      </c>
      <c r="K126" s="2">
        <f>AD126+AW126</f>
        <v>9</v>
      </c>
      <c r="L126" s="7">
        <f>H126-I126-J126-K126</f>
        <v>39</v>
      </c>
      <c r="M126" s="7">
        <f>AF126+AY126</f>
        <v>46</v>
      </c>
      <c r="N126" s="7">
        <f>AG126+AZ126</f>
        <v>29</v>
      </c>
      <c r="O126" s="7">
        <f>AH126+BA126</f>
        <v>46</v>
      </c>
      <c r="P126" s="7">
        <f>AI126+BB126</f>
        <v>8</v>
      </c>
      <c r="Q126" s="8">
        <f>H126/F126</f>
        <v>0.24271844660194175</v>
      </c>
      <c r="R126" s="9">
        <f>(H126+N126)/(F126+N126)</f>
        <v>0.3076923076923077</v>
      </c>
      <c r="S126" s="9">
        <f>(L126+(I126*2)+(J126*3)+(K126*4))/F126</f>
        <v>0.43042071197411</v>
      </c>
      <c r="T126" s="10">
        <f>R126+S126</f>
        <v>0.7381130196664177</v>
      </c>
      <c r="U126" s="7" t="str">
        <f>C126</f>
        <v>Profar</v>
      </c>
      <c r="V126" s="7" t="str">
        <f>B126</f>
        <v>Jurickson</v>
      </c>
      <c r="W126" s="7" t="str">
        <f>D126</f>
        <v>TEX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 s="7">
        <f>AA126-AB126-AC126-AD126</f>
        <v>0</v>
      </c>
      <c r="AF126">
        <v>0</v>
      </c>
      <c r="AG126">
        <v>0</v>
      </c>
      <c r="AH126">
        <v>0</v>
      </c>
      <c r="AI126">
        <v>0</v>
      </c>
      <c r="AJ126" s="9" t="e">
        <f>AA126/Y126</f>
        <v>#DIV/0!</v>
      </c>
      <c r="AK126" s="9" t="e">
        <f>(AA126+AG126)/(Y126+AG126)</f>
        <v>#DIV/0!</v>
      </c>
      <c r="AL126" s="9" t="e">
        <f>(AE126+(AB126*2)+(AC126*3)+(AD126*4))/Y126</f>
        <v>#DIV/0!</v>
      </c>
      <c r="AM126" s="10" t="e">
        <f>AK126+AL126</f>
        <v>#DIV/0!</v>
      </c>
      <c r="AN126" s="7" t="str">
        <f>C126</f>
        <v>Profar</v>
      </c>
      <c r="AO126" s="7" t="str">
        <f>B126</f>
        <v>Jurickson</v>
      </c>
      <c r="AP126" s="7" t="str">
        <f>D126</f>
        <v>TEX</v>
      </c>
      <c r="AQ126">
        <v>85</v>
      </c>
      <c r="AR126">
        <v>309</v>
      </c>
      <c r="AS126">
        <v>50</v>
      </c>
      <c r="AT126">
        <v>75</v>
      </c>
      <c r="AU126">
        <v>23</v>
      </c>
      <c r="AV126">
        <v>4</v>
      </c>
      <c r="AW126">
        <v>9</v>
      </c>
      <c r="AX126" s="7">
        <f>AT126-AU126-AV126-AW126</f>
        <v>39</v>
      </c>
      <c r="AY126">
        <v>46</v>
      </c>
      <c r="AZ126">
        <v>29</v>
      </c>
      <c r="BA126">
        <v>46</v>
      </c>
      <c r="BB126">
        <v>8</v>
      </c>
      <c r="BC126" s="9">
        <f>AT126/AR126</f>
        <v>0.24271844660194175</v>
      </c>
      <c r="BD126" s="9">
        <f>(AT126+AZ126)/(AR126+AZ126)</f>
        <v>0.3076923076923077</v>
      </c>
      <c r="BE126" s="9">
        <f>(AX126+(AU126*2)+(AV126*3)+(AW126*4))/AR126</f>
        <v>0.43042071197411</v>
      </c>
      <c r="BF126" s="10">
        <f>BD126+BE126</f>
        <v>0.7381130196664177</v>
      </c>
    </row>
    <row r="127" spans="1:58" ht="12.75">
      <c r="A127" t="s">
        <v>10</v>
      </c>
      <c r="B127" t="s">
        <v>300</v>
      </c>
      <c r="C127" t="s">
        <v>301</v>
      </c>
      <c r="D127" t="s">
        <v>285</v>
      </c>
      <c r="E127" s="7">
        <f>X127+AQ127</f>
        <v>152</v>
      </c>
      <c r="F127" s="7">
        <f>Y127+AR127</f>
        <v>612</v>
      </c>
      <c r="G127" s="7">
        <f>Z127+AS127</f>
        <v>62</v>
      </c>
      <c r="H127" s="7">
        <f>AA127+AT127</f>
        <v>151</v>
      </c>
      <c r="I127" s="7">
        <f>AB127+AU127</f>
        <v>23</v>
      </c>
      <c r="J127" s="7">
        <f>AC127+AV127</f>
        <v>0</v>
      </c>
      <c r="K127" s="2">
        <f>AD127+AW127</f>
        <v>26</v>
      </c>
      <c r="L127" s="7">
        <f>H127-I127-J127-K127</f>
        <v>102</v>
      </c>
      <c r="M127" s="7">
        <f>AF127+AY127</f>
        <v>99</v>
      </c>
      <c r="N127" s="7">
        <f>AG127+AZ127</f>
        <v>32</v>
      </c>
      <c r="O127" s="7">
        <f>AH127+BA127</f>
        <v>89</v>
      </c>
      <c r="P127" s="7">
        <f>AI127+BB127</f>
        <v>2</v>
      </c>
      <c r="Q127" s="8">
        <f>H127/F127</f>
        <v>0.24673202614379086</v>
      </c>
      <c r="R127" s="9">
        <f>(H127+N127)/(F127+N127)</f>
        <v>0.2841614906832298</v>
      </c>
      <c r="S127" s="9">
        <f>(L127+(I127*2)+(J127*3)+(K127*4))/F127</f>
        <v>0.4117647058823529</v>
      </c>
      <c r="T127" s="10">
        <f>R127+S127</f>
        <v>0.6959261965655827</v>
      </c>
      <c r="U127" s="7" t="str">
        <f>C127</f>
        <v>Pujols</v>
      </c>
      <c r="V127" s="7" t="str">
        <f>B127</f>
        <v>Albert</v>
      </c>
      <c r="W127" s="7" t="str">
        <f>D127</f>
        <v>LAA</v>
      </c>
      <c r="X127">
        <v>66</v>
      </c>
      <c r="Y127">
        <v>265</v>
      </c>
      <c r="Z127">
        <v>26</v>
      </c>
      <c r="AA127">
        <v>64</v>
      </c>
      <c r="AB127">
        <v>8</v>
      </c>
      <c r="AC127">
        <v>0</v>
      </c>
      <c r="AD127">
        <v>10</v>
      </c>
      <c r="AE127" s="7">
        <f>AA127-AB127-AC127-AD127</f>
        <v>46</v>
      </c>
      <c r="AF127">
        <v>47</v>
      </c>
      <c r="AG127">
        <v>14</v>
      </c>
      <c r="AH127">
        <v>37</v>
      </c>
      <c r="AI127">
        <v>2</v>
      </c>
      <c r="AJ127" s="9">
        <f>AA127/Y127</f>
        <v>0.24150943396226415</v>
      </c>
      <c r="AK127" s="9">
        <f>(AA127+AG127)/(Y127+AG127)</f>
        <v>0.27956989247311825</v>
      </c>
      <c r="AL127" s="9">
        <f>(AE127+(AB127*2)+(AC127*3)+(AD127*4))/Y127</f>
        <v>0.3849056603773585</v>
      </c>
      <c r="AM127" s="10">
        <f>AK127+AL127</f>
        <v>0.6644755528504768</v>
      </c>
      <c r="AN127" s="7" t="str">
        <f>C127</f>
        <v>Pujols</v>
      </c>
      <c r="AO127" s="7" t="str">
        <f>B127</f>
        <v>Albert</v>
      </c>
      <c r="AP127" s="7" t="str">
        <f>D127</f>
        <v>LAA</v>
      </c>
      <c r="AQ127">
        <v>86</v>
      </c>
      <c r="AR127">
        <v>347</v>
      </c>
      <c r="AS127">
        <v>36</v>
      </c>
      <c r="AT127">
        <v>87</v>
      </c>
      <c r="AU127">
        <v>15</v>
      </c>
      <c r="AV127">
        <v>0</v>
      </c>
      <c r="AW127">
        <v>16</v>
      </c>
      <c r="AX127" s="7">
        <f>AT127-AU127-AV127-AW127</f>
        <v>56</v>
      </c>
      <c r="AY127">
        <v>52</v>
      </c>
      <c r="AZ127">
        <v>18</v>
      </c>
      <c r="BA127">
        <v>52</v>
      </c>
      <c r="BB127">
        <v>0</v>
      </c>
      <c r="BC127" s="9">
        <f>AT127/AR127</f>
        <v>0.2507204610951009</v>
      </c>
      <c r="BD127" s="9">
        <f>(AT127+AZ127)/(AR127+AZ127)</f>
        <v>0.2876712328767123</v>
      </c>
      <c r="BE127" s="9">
        <f>(AX127+(AU127*2)+(AV127*3)+(AW127*4))/AR127</f>
        <v>0.4322766570605187</v>
      </c>
      <c r="BF127" s="10">
        <f>BD127+BE127</f>
        <v>0.719947889937231</v>
      </c>
    </row>
    <row r="128" spans="1:58" ht="12.75">
      <c r="A128" t="s">
        <v>8</v>
      </c>
      <c r="B128" t="s">
        <v>19</v>
      </c>
      <c r="C128" t="s">
        <v>302</v>
      </c>
      <c r="D128" t="s">
        <v>76</v>
      </c>
      <c r="E128" s="7">
        <f>X128+AQ128</f>
        <v>160</v>
      </c>
      <c r="F128" s="7">
        <f>Y128+AR128</f>
        <v>615</v>
      </c>
      <c r="G128" s="7">
        <f>Z128+AS128</f>
        <v>113</v>
      </c>
      <c r="H128" s="7">
        <f>AA128+AT128</f>
        <v>185</v>
      </c>
      <c r="I128" s="7">
        <f>AB128+AU128</f>
        <v>55</v>
      </c>
      <c r="J128" s="7">
        <f>AC128+AV128</f>
        <v>3</v>
      </c>
      <c r="K128" s="2">
        <f>AD128+AW128</f>
        <v>41</v>
      </c>
      <c r="L128" s="7">
        <f>H128-I128-J128-K128</f>
        <v>86</v>
      </c>
      <c r="M128" s="7">
        <f>AF128+AY128</f>
        <v>105</v>
      </c>
      <c r="N128" s="7">
        <f>AG128+AZ128</f>
        <v>79</v>
      </c>
      <c r="O128" s="7">
        <f>AH128+BA128</f>
        <v>75</v>
      </c>
      <c r="P128" s="7">
        <f>AI128+BB128</f>
        <v>27</v>
      </c>
      <c r="Q128" s="8">
        <f>H128/F128</f>
        <v>0.3008130081300813</v>
      </c>
      <c r="R128" s="9">
        <f>(H128+N128)/(F128+N128)</f>
        <v>0.3804034582132565</v>
      </c>
      <c r="S128" s="9">
        <f>(L128+(I128*2)+(J128*3)+(K128*4))/F128</f>
        <v>0.6</v>
      </c>
      <c r="T128" s="10">
        <f>R128+S128</f>
        <v>0.9804034582132565</v>
      </c>
      <c r="U128" s="7" t="str">
        <f>C128</f>
        <v>Ramirez</v>
      </c>
      <c r="V128" s="7" t="str">
        <f>B128</f>
        <v>Jose</v>
      </c>
      <c r="W128" s="7" t="str">
        <f>D128</f>
        <v>CLE</v>
      </c>
      <c r="X128">
        <v>66</v>
      </c>
      <c r="Y128">
        <v>257</v>
      </c>
      <c r="Z128">
        <v>45</v>
      </c>
      <c r="AA128">
        <v>77</v>
      </c>
      <c r="AB128">
        <v>29</v>
      </c>
      <c r="AC128">
        <v>1</v>
      </c>
      <c r="AD128">
        <v>12</v>
      </c>
      <c r="AE128" s="7">
        <f>AA128-AB128-AC128-AD128</f>
        <v>35</v>
      </c>
      <c r="AF128">
        <v>35</v>
      </c>
      <c r="AG128">
        <v>22</v>
      </c>
      <c r="AH128">
        <v>27</v>
      </c>
      <c r="AI128">
        <v>7</v>
      </c>
      <c r="AJ128" s="9">
        <f>AA128/Y128</f>
        <v>0.29961089494163423</v>
      </c>
      <c r="AK128" s="9">
        <f>(AA128+AG128)/(Y128+AG128)</f>
        <v>0.3548387096774194</v>
      </c>
      <c r="AL128" s="9">
        <f>(AE128+(AB128*2)+(AC128*3)+(AD128*4))/Y128</f>
        <v>0.5603112840466926</v>
      </c>
      <c r="AM128" s="10">
        <f>AK128+AL128</f>
        <v>0.915149993724112</v>
      </c>
      <c r="AN128" s="7" t="str">
        <f>C128</f>
        <v>Ramirez</v>
      </c>
      <c r="AO128" s="7" t="str">
        <f>B128</f>
        <v>Jose</v>
      </c>
      <c r="AP128" s="7" t="str">
        <f>D128</f>
        <v>CLE</v>
      </c>
      <c r="AQ128">
        <v>94</v>
      </c>
      <c r="AR128">
        <v>358</v>
      </c>
      <c r="AS128">
        <v>68</v>
      </c>
      <c r="AT128">
        <v>108</v>
      </c>
      <c r="AU128">
        <v>26</v>
      </c>
      <c r="AV128">
        <v>2</v>
      </c>
      <c r="AW128">
        <v>29</v>
      </c>
      <c r="AX128" s="7">
        <f>AT128-AU128-AV128-AW128</f>
        <v>51</v>
      </c>
      <c r="AY128">
        <v>70</v>
      </c>
      <c r="AZ128">
        <v>57</v>
      </c>
      <c r="BA128">
        <v>48</v>
      </c>
      <c r="BB128">
        <v>20</v>
      </c>
      <c r="BC128" s="9">
        <f>AT128/AR128</f>
        <v>0.3016759776536313</v>
      </c>
      <c r="BD128" s="9">
        <f>(AT128+AZ128)/(AR128+AZ128)</f>
        <v>0.39759036144578314</v>
      </c>
      <c r="BE128" s="9">
        <f>(AX128+(AU128*2)+(AV128*3)+(AW128*4))/AR128</f>
        <v>0.6284916201117319</v>
      </c>
      <c r="BF128" s="10">
        <f>BD128+BE128</f>
        <v>1.026081981557515</v>
      </c>
    </row>
    <row r="129" spans="1:58" ht="12.75">
      <c r="A129" t="s">
        <v>168</v>
      </c>
      <c r="B129" t="s">
        <v>303</v>
      </c>
      <c r="C129" t="s">
        <v>304</v>
      </c>
      <c r="D129" t="s">
        <v>144</v>
      </c>
      <c r="E129" s="7">
        <f>X129+AQ129</f>
        <v>133</v>
      </c>
      <c r="F129" s="7">
        <f>Y129+AR129</f>
        <v>468</v>
      </c>
      <c r="G129" s="7">
        <f>Z129+AS129</f>
        <v>44</v>
      </c>
      <c r="H129" s="7">
        <f>AA129+AT129</f>
        <v>133</v>
      </c>
      <c r="I129" s="7">
        <f>AB129+AU129</f>
        <v>18</v>
      </c>
      <c r="J129" s="7">
        <f>AC129+AV129</f>
        <v>0</v>
      </c>
      <c r="K129" s="2">
        <f>AD129+AW129</f>
        <v>22</v>
      </c>
      <c r="L129" s="7">
        <f>H129-I129-J129-K129</f>
        <v>93</v>
      </c>
      <c r="M129" s="7">
        <f>AF129+AY129</f>
        <v>78</v>
      </c>
      <c r="N129" s="7">
        <f>AG129+AZ129</f>
        <v>29</v>
      </c>
      <c r="O129" s="7">
        <f>AH129+BA129</f>
        <v>92</v>
      </c>
      <c r="P129" s="7">
        <f>AI129+BB129</f>
        <v>0</v>
      </c>
      <c r="Q129" s="8">
        <f>H129/F129</f>
        <v>0.2841880341880342</v>
      </c>
      <c r="R129" s="9">
        <f>(H129+N129)/(F129+N129)</f>
        <v>0.32595573440643866</v>
      </c>
      <c r="S129" s="9">
        <f>(L129+(I129*2)+(J129*3)+(K129*4))/F129</f>
        <v>0.4636752136752137</v>
      </c>
      <c r="T129" s="10">
        <f>R129+S129</f>
        <v>0.7896309480816524</v>
      </c>
      <c r="U129" s="7" t="str">
        <f>C129</f>
        <v>Ramos</v>
      </c>
      <c r="V129" s="7" t="str">
        <f>B129</f>
        <v>Wilson</v>
      </c>
      <c r="W129" s="7" t="str">
        <f>D129</f>
        <v>TB</v>
      </c>
      <c r="X129">
        <v>55</v>
      </c>
      <c r="Y129">
        <v>175</v>
      </c>
      <c r="Z129">
        <v>14</v>
      </c>
      <c r="AA129">
        <v>46</v>
      </c>
      <c r="AB129">
        <v>4</v>
      </c>
      <c r="AC129">
        <v>0</v>
      </c>
      <c r="AD129">
        <v>8</v>
      </c>
      <c r="AE129" s="7">
        <f>AA129-AB129-AC129-AD129</f>
        <v>34</v>
      </c>
      <c r="AF129">
        <v>25</v>
      </c>
      <c r="AG129">
        <v>7</v>
      </c>
      <c r="AH129">
        <v>31</v>
      </c>
      <c r="AI129">
        <v>0</v>
      </c>
      <c r="AJ129" s="9">
        <f>AA129/Y129</f>
        <v>0.26285714285714284</v>
      </c>
      <c r="AK129" s="9">
        <f>(AA129+AG129)/(Y129+AG129)</f>
        <v>0.29120879120879123</v>
      </c>
      <c r="AL129" s="9">
        <f>(AE129+(AB129*2)+(AC129*3)+(AD129*4))/Y129</f>
        <v>0.4228571428571429</v>
      </c>
      <c r="AM129" s="10">
        <f>AK129+AL129</f>
        <v>0.7140659340659341</v>
      </c>
      <c r="AN129" s="7" t="str">
        <f>C129</f>
        <v>Ramos</v>
      </c>
      <c r="AO129" s="7" t="str">
        <f>B129</f>
        <v>Wilson</v>
      </c>
      <c r="AP129" s="7" t="str">
        <f>D129</f>
        <v>TB</v>
      </c>
      <c r="AQ129">
        <v>78</v>
      </c>
      <c r="AR129">
        <v>293</v>
      </c>
      <c r="AS129">
        <v>30</v>
      </c>
      <c r="AT129">
        <v>87</v>
      </c>
      <c r="AU129">
        <v>14</v>
      </c>
      <c r="AV129">
        <v>0</v>
      </c>
      <c r="AW129">
        <v>14</v>
      </c>
      <c r="AX129" s="7">
        <f>AT129-AU129-AV129-AW129</f>
        <v>59</v>
      </c>
      <c r="AY129">
        <v>53</v>
      </c>
      <c r="AZ129">
        <v>22</v>
      </c>
      <c r="BA129">
        <v>61</v>
      </c>
      <c r="BB129">
        <v>0</v>
      </c>
      <c r="BC129" s="9">
        <f>AT129/AR129</f>
        <v>0.29692832764505117</v>
      </c>
      <c r="BD129" s="9">
        <f>(AT129+AZ129)/(AR129+AZ129)</f>
        <v>0.346031746031746</v>
      </c>
      <c r="BE129" s="9">
        <f>(AX129+(AU129*2)+(AV129*3)+(AW129*4))/AR129</f>
        <v>0.4880546075085324</v>
      </c>
      <c r="BF129" s="10">
        <f>BD129+BE129</f>
        <v>0.8340863535402785</v>
      </c>
    </row>
    <row r="130" spans="1:58" ht="12.75">
      <c r="A130" t="s">
        <v>168</v>
      </c>
      <c r="B130" t="s">
        <v>305</v>
      </c>
      <c r="C130" t="s">
        <v>306</v>
      </c>
      <c r="D130" t="s">
        <v>35</v>
      </c>
      <c r="E130" s="7">
        <f>X130+AQ130</f>
        <v>135</v>
      </c>
      <c r="F130" s="7">
        <f>Y130+AR130</f>
        <v>522</v>
      </c>
      <c r="G130" s="7">
        <f>Z130+AS130</f>
        <v>76</v>
      </c>
      <c r="H130" s="7">
        <f>AA130+AT130</f>
        <v>147</v>
      </c>
      <c r="I130" s="7">
        <f>AB130+AU130</f>
        <v>36</v>
      </c>
      <c r="J130" s="7">
        <f>AC130+AV130</f>
        <v>5</v>
      </c>
      <c r="K130" s="2">
        <f>AD130+AW130</f>
        <v>21</v>
      </c>
      <c r="L130" s="7">
        <f>H130-I130-J130-K130</f>
        <v>85</v>
      </c>
      <c r="M130" s="7">
        <f>AF130+AY130</f>
        <v>76</v>
      </c>
      <c r="N130" s="7">
        <f>AG130+AZ130</f>
        <v>32</v>
      </c>
      <c r="O130" s="7">
        <f>AH130+BA130</f>
        <v>113</v>
      </c>
      <c r="P130" s="7">
        <f>AI130+BB130</f>
        <v>4</v>
      </c>
      <c r="Q130" s="8">
        <f>H130/F130</f>
        <v>0.28160919540229884</v>
      </c>
      <c r="R130" s="9">
        <f>(H130+N130)/(F130+N130)</f>
        <v>0.3231046931407942</v>
      </c>
      <c r="S130" s="9">
        <f>(L130+(I130*2)+(J130*3)+(K130*4))/F130</f>
        <v>0.4904214559386973</v>
      </c>
      <c r="T130" s="10">
        <f>R130+S130</f>
        <v>0.8135261490794915</v>
      </c>
      <c r="U130" s="7" t="str">
        <f>C130</f>
        <v>Realmuto</v>
      </c>
      <c r="V130" s="7" t="str">
        <f>B130</f>
        <v>J.T.</v>
      </c>
      <c r="W130" s="7" t="str">
        <f>D130</f>
        <v>MIA</v>
      </c>
      <c r="X130">
        <v>66</v>
      </c>
      <c r="Y130">
        <v>248</v>
      </c>
      <c r="Z130">
        <v>30</v>
      </c>
      <c r="AA130">
        <v>62</v>
      </c>
      <c r="AB130">
        <v>16</v>
      </c>
      <c r="AC130">
        <v>2</v>
      </c>
      <c r="AD130">
        <v>9</v>
      </c>
      <c r="AE130" s="7">
        <f>AA130-AB130-AC130-AD130</f>
        <v>35</v>
      </c>
      <c r="AF130">
        <v>31</v>
      </c>
      <c r="AG130">
        <v>15</v>
      </c>
      <c r="AH130">
        <v>57</v>
      </c>
      <c r="AI130">
        <v>3</v>
      </c>
      <c r="AJ130" s="9">
        <f>AA130/Y130</f>
        <v>0.25</v>
      </c>
      <c r="AK130" s="9">
        <f>(AA130+AG130)/(Y130+AG130)</f>
        <v>0.29277566539923955</v>
      </c>
      <c r="AL130" s="9">
        <f>(AE130+(AB130*2)+(AC130*3)+(AD130*4))/Y130</f>
        <v>0.43951612903225806</v>
      </c>
      <c r="AM130" s="10">
        <f>AK130+AL130</f>
        <v>0.7322917944314976</v>
      </c>
      <c r="AN130" s="7" t="str">
        <f>C130</f>
        <v>Realmuto</v>
      </c>
      <c r="AO130" s="7" t="str">
        <f>B130</f>
        <v>J.T.</v>
      </c>
      <c r="AP130" s="7" t="str">
        <f>D130</f>
        <v>MIA</v>
      </c>
      <c r="AQ130">
        <v>69</v>
      </c>
      <c r="AR130">
        <v>274</v>
      </c>
      <c r="AS130">
        <v>46</v>
      </c>
      <c r="AT130">
        <v>85</v>
      </c>
      <c r="AU130">
        <v>20</v>
      </c>
      <c r="AV130">
        <v>3</v>
      </c>
      <c r="AW130">
        <v>12</v>
      </c>
      <c r="AX130" s="7">
        <f>AT130-AU130-AV130-AW130</f>
        <v>50</v>
      </c>
      <c r="AY130">
        <v>45</v>
      </c>
      <c r="AZ130">
        <v>17</v>
      </c>
      <c r="BA130">
        <v>56</v>
      </c>
      <c r="BB130">
        <v>1</v>
      </c>
      <c r="BC130" s="9">
        <f>AT130/AR130</f>
        <v>0.3102189781021898</v>
      </c>
      <c r="BD130" s="9">
        <f>(AT130+AZ130)/(AR130+AZ130)</f>
        <v>0.35051546391752575</v>
      </c>
      <c r="BE130" s="9">
        <f>(AX130+(AU130*2)+(AV130*3)+(AW130*4))/AR130</f>
        <v>0.5364963503649635</v>
      </c>
      <c r="BF130" s="10">
        <f>BD130+BE130</f>
        <v>0.8870118142824892</v>
      </c>
    </row>
    <row r="131" spans="1:58" ht="12.75">
      <c r="A131" t="s">
        <v>50</v>
      </c>
      <c r="B131" t="s">
        <v>55</v>
      </c>
      <c r="C131" t="s">
        <v>307</v>
      </c>
      <c r="D131" t="s">
        <v>32</v>
      </c>
      <c r="E131" s="7">
        <f>X131+AQ131</f>
        <v>135</v>
      </c>
      <c r="F131" s="7">
        <f>Y131+AR131</f>
        <v>463</v>
      </c>
      <c r="G131" s="7">
        <f>Z131+AS131</f>
        <v>62</v>
      </c>
      <c r="H131" s="7">
        <f>AA131+AT131</f>
        <v>132</v>
      </c>
      <c r="I131" s="7">
        <f>AB131+AU131</f>
        <v>24</v>
      </c>
      <c r="J131" s="7">
        <f>AC131+AV131</f>
        <v>1</v>
      </c>
      <c r="K131" s="2">
        <f>AD131+AW131</f>
        <v>13</v>
      </c>
      <c r="L131" s="7">
        <f>H131-I131-J131-K131</f>
        <v>94</v>
      </c>
      <c r="M131" s="7">
        <f>AF131+AY131</f>
        <v>70</v>
      </c>
      <c r="N131" s="7">
        <f>AG131+AZ131</f>
        <v>46</v>
      </c>
      <c r="O131" s="7">
        <f>AH131+BA131</f>
        <v>76</v>
      </c>
      <c r="P131" s="7">
        <f>AI131+BB131</f>
        <v>5</v>
      </c>
      <c r="Q131" s="8">
        <f>H131/F131</f>
        <v>0.28509719222462204</v>
      </c>
      <c r="R131" s="9">
        <f>(H131+N131)/(F131+N131)</f>
        <v>0.34970530451866405</v>
      </c>
      <c r="S131" s="9">
        <f>(L131+(I131*2)+(J131*3)+(K131*4))/F131</f>
        <v>0.42548596112311016</v>
      </c>
      <c r="T131" s="10">
        <f>R131+S131</f>
        <v>0.7751912656417742</v>
      </c>
      <c r="U131" s="7" t="str">
        <f>C131</f>
        <v>Reddick</v>
      </c>
      <c r="V131" s="7" t="str">
        <f>B131</f>
        <v>Josh</v>
      </c>
      <c r="W131" s="7" t="str">
        <f>D131</f>
        <v>HOU</v>
      </c>
      <c r="X131">
        <v>59</v>
      </c>
      <c r="Y131">
        <v>215</v>
      </c>
      <c r="Z131">
        <v>22</v>
      </c>
      <c r="AA131">
        <v>68</v>
      </c>
      <c r="AB131">
        <v>14</v>
      </c>
      <c r="AC131">
        <v>1</v>
      </c>
      <c r="AD131">
        <v>4</v>
      </c>
      <c r="AE131" s="7">
        <f>AA131-AB131-AC131-AD131</f>
        <v>49</v>
      </c>
      <c r="AF131">
        <v>41</v>
      </c>
      <c r="AG131">
        <v>18</v>
      </c>
      <c r="AH131">
        <v>32</v>
      </c>
      <c r="AI131">
        <v>0</v>
      </c>
      <c r="AJ131" s="9">
        <f>AA131/Y131</f>
        <v>0.31627906976744186</v>
      </c>
      <c r="AK131" s="9">
        <f>(AA131+AG131)/(Y131+AG131)</f>
        <v>0.36909871244635195</v>
      </c>
      <c r="AL131" s="9">
        <f>(AE131+(AB131*2)+(AC131*3)+(AD131*4))/Y131</f>
        <v>0.44651162790697674</v>
      </c>
      <c r="AM131" s="10">
        <f>AK131+AL131</f>
        <v>0.8156103403533287</v>
      </c>
      <c r="AN131" s="7" t="str">
        <f>C131</f>
        <v>Reddick</v>
      </c>
      <c r="AO131" s="7" t="str">
        <f>B131</f>
        <v>Josh</v>
      </c>
      <c r="AP131" s="7" t="str">
        <f>D131</f>
        <v>HOU</v>
      </c>
      <c r="AQ131">
        <v>76</v>
      </c>
      <c r="AR131">
        <v>248</v>
      </c>
      <c r="AS131">
        <v>40</v>
      </c>
      <c r="AT131">
        <v>64</v>
      </c>
      <c r="AU131">
        <v>10</v>
      </c>
      <c r="AV131">
        <v>0</v>
      </c>
      <c r="AW131">
        <v>9</v>
      </c>
      <c r="AX131" s="7">
        <f>AT131-AU131-AV131-AW131</f>
        <v>45</v>
      </c>
      <c r="AY131">
        <v>29</v>
      </c>
      <c r="AZ131">
        <v>28</v>
      </c>
      <c r="BA131">
        <v>44</v>
      </c>
      <c r="BB131">
        <v>5</v>
      </c>
      <c r="BC131" s="9">
        <f>AT131/AR131</f>
        <v>0.25806451612903225</v>
      </c>
      <c r="BD131" s="9">
        <f>(AT131+AZ131)/(AR131+AZ131)</f>
        <v>0.3333333333333333</v>
      </c>
      <c r="BE131" s="9">
        <f>(AX131+(AU131*2)+(AV131*3)+(AW131*4))/AR131</f>
        <v>0.40725806451612906</v>
      </c>
      <c r="BF131" s="10">
        <f>BD131+BE131</f>
        <v>0.7405913978494624</v>
      </c>
    </row>
    <row r="132" spans="1:58" ht="12.75">
      <c r="A132" t="s">
        <v>8</v>
      </c>
      <c r="B132" t="s">
        <v>308</v>
      </c>
      <c r="C132" t="s">
        <v>309</v>
      </c>
      <c r="D132" t="s">
        <v>198</v>
      </c>
      <c r="E132" s="7">
        <f>X132+AQ132</f>
        <v>141</v>
      </c>
      <c r="F132" s="7">
        <f>Y132+AR132</f>
        <v>513</v>
      </c>
      <c r="G132" s="7">
        <f>Z132+AS132</f>
        <v>79</v>
      </c>
      <c r="H132" s="7">
        <f>AA132+AT132</f>
        <v>149</v>
      </c>
      <c r="I132" s="7">
        <f>AB132+AU132</f>
        <v>45</v>
      </c>
      <c r="J132" s="7">
        <f>AC132+AV132</f>
        <v>0</v>
      </c>
      <c r="K132" s="2">
        <f>AD132+AW132</f>
        <v>24</v>
      </c>
      <c r="L132" s="7">
        <f>H132-I132-J132-K132</f>
        <v>80</v>
      </c>
      <c r="M132" s="7">
        <f>AF132+AY132</f>
        <v>91</v>
      </c>
      <c r="N132" s="7">
        <f>AG132+AZ132</f>
        <v>68</v>
      </c>
      <c r="O132" s="7">
        <f>AH132+BA132</f>
        <v>87</v>
      </c>
      <c r="P132" s="7">
        <f>AI132+BB132</f>
        <v>2</v>
      </c>
      <c r="Q132" s="8">
        <f>H132/F132</f>
        <v>0.290448343079922</v>
      </c>
      <c r="R132" s="9">
        <f>(H132+N132)/(F132+N132)</f>
        <v>0.37349397590361444</v>
      </c>
      <c r="S132" s="9">
        <f>(L132+(I132*2)+(J132*3)+(K132*4))/F132</f>
        <v>0.5185185185185185</v>
      </c>
      <c r="T132" s="10">
        <f>R132+S132</f>
        <v>0.8920124944221329</v>
      </c>
      <c r="U132" s="7" t="str">
        <f>C132</f>
        <v>Rendon</v>
      </c>
      <c r="V132" s="7" t="str">
        <f>B132</f>
        <v>Anthony</v>
      </c>
      <c r="W132" s="7" t="str">
        <f>D132</f>
        <v>WAS</v>
      </c>
      <c r="X132">
        <v>66</v>
      </c>
      <c r="Y132">
        <v>222</v>
      </c>
      <c r="Z132">
        <v>35</v>
      </c>
      <c r="AA132">
        <v>66</v>
      </c>
      <c r="AB132">
        <v>20</v>
      </c>
      <c r="AC132">
        <v>0</v>
      </c>
      <c r="AD132">
        <v>9</v>
      </c>
      <c r="AE132" s="7">
        <f>AA132-AB132-AC132-AD132</f>
        <v>37</v>
      </c>
      <c r="AF132">
        <v>46</v>
      </c>
      <c r="AG132">
        <v>36</v>
      </c>
      <c r="AH132">
        <v>35</v>
      </c>
      <c r="AI132">
        <v>2</v>
      </c>
      <c r="AJ132" s="9">
        <f>AA132/Y132</f>
        <v>0.2972972972972973</v>
      </c>
      <c r="AK132" s="9">
        <f>(AA132+AG132)/(Y132+AG132)</f>
        <v>0.3953488372093023</v>
      </c>
      <c r="AL132" s="9">
        <f>(AE132+(AB132*2)+(AC132*3)+(AD132*4))/Y132</f>
        <v>0.509009009009009</v>
      </c>
      <c r="AM132" s="10">
        <f>AK132+AL132</f>
        <v>0.9043578462183113</v>
      </c>
      <c r="AN132" s="7" t="str">
        <f>C132</f>
        <v>Rendon</v>
      </c>
      <c r="AO132" s="7" t="str">
        <f>B132</f>
        <v>Anthony</v>
      </c>
      <c r="AP132" s="7" t="str">
        <f>D132</f>
        <v>WAS</v>
      </c>
      <c r="AQ132">
        <v>75</v>
      </c>
      <c r="AR132">
        <v>291</v>
      </c>
      <c r="AS132">
        <v>44</v>
      </c>
      <c r="AT132">
        <v>83</v>
      </c>
      <c r="AU132">
        <v>25</v>
      </c>
      <c r="AV132">
        <v>0</v>
      </c>
      <c r="AW132">
        <v>15</v>
      </c>
      <c r="AX132" s="7">
        <f>AT132-AU132-AV132-AW132</f>
        <v>43</v>
      </c>
      <c r="AY132">
        <v>45</v>
      </c>
      <c r="AZ132">
        <v>32</v>
      </c>
      <c r="BA132">
        <v>52</v>
      </c>
      <c r="BB132">
        <v>0</v>
      </c>
      <c r="BC132" s="9">
        <f>AT132/AR132</f>
        <v>0.2852233676975945</v>
      </c>
      <c r="BD132" s="9">
        <f>(AT132+AZ132)/(AR132+AZ132)</f>
        <v>0.3560371517027864</v>
      </c>
      <c r="BE132" s="9">
        <f>(AX132+(AU132*2)+(AV132*3)+(AW132*4))/AR132</f>
        <v>0.5257731958762887</v>
      </c>
      <c r="BF132" s="10">
        <f>BD132+BE132</f>
        <v>0.8818103475790751</v>
      </c>
    </row>
    <row r="133" spans="1:58" ht="12.75">
      <c r="A133" t="s">
        <v>10</v>
      </c>
      <c r="B133" t="s">
        <v>308</v>
      </c>
      <c r="C133" t="s">
        <v>310</v>
      </c>
      <c r="D133" t="s">
        <v>49</v>
      </c>
      <c r="E133" s="7">
        <f>X133+AQ133</f>
        <v>153</v>
      </c>
      <c r="F133" s="7">
        <f>Y133+AR133</f>
        <v>572</v>
      </c>
      <c r="G133" s="7">
        <f>Z133+AS133</f>
        <v>85</v>
      </c>
      <c r="H133" s="7">
        <f>AA133+AT133</f>
        <v>152</v>
      </c>
      <c r="I133" s="7">
        <f>AB133+AU133</f>
        <v>30</v>
      </c>
      <c r="J133" s="7">
        <f>AC133+AV133</f>
        <v>2</v>
      </c>
      <c r="K133" s="2">
        <f>AD133+AW133</f>
        <v>24</v>
      </c>
      <c r="L133" s="7">
        <f>H133-I133-J133-K133</f>
        <v>96</v>
      </c>
      <c r="M133" s="7">
        <f>AF133+AY133</f>
        <v>114</v>
      </c>
      <c r="N133" s="7">
        <f>AG133+AZ133</f>
        <v>74</v>
      </c>
      <c r="O133" s="7">
        <f>AH133+BA133</f>
        <v>93</v>
      </c>
      <c r="P133" s="7">
        <f>AI133+BB133</f>
        <v>9</v>
      </c>
      <c r="Q133" s="8">
        <f>H133/F133</f>
        <v>0.26573426573426573</v>
      </c>
      <c r="R133" s="9">
        <f>(H133+N133)/(F133+N133)</f>
        <v>0.3498452012383901</v>
      </c>
      <c r="S133" s="9">
        <f>(L133+(I133*2)+(J133*3)+(K133*4))/F133</f>
        <v>0.45104895104895104</v>
      </c>
      <c r="T133" s="10">
        <f>R133+S133</f>
        <v>0.8008941522873412</v>
      </c>
      <c r="U133" s="7" t="str">
        <f>C133</f>
        <v>Rizzo</v>
      </c>
      <c r="V133" s="7" t="str">
        <f>B133</f>
        <v>Anthony</v>
      </c>
      <c r="W133" s="7" t="str">
        <f>D133</f>
        <v>CHC</v>
      </c>
      <c r="X133">
        <v>70</v>
      </c>
      <c r="Y133">
        <v>255</v>
      </c>
      <c r="Z133">
        <v>47</v>
      </c>
      <c r="AA133">
        <v>74</v>
      </c>
      <c r="AB133">
        <v>15</v>
      </c>
      <c r="AC133">
        <v>2</v>
      </c>
      <c r="AD133">
        <v>12</v>
      </c>
      <c r="AE133" s="7">
        <f>AA133-AB133-AC133-AD133</f>
        <v>45</v>
      </c>
      <c r="AF133">
        <v>53</v>
      </c>
      <c r="AG133">
        <v>37</v>
      </c>
      <c r="AH133">
        <v>47</v>
      </c>
      <c r="AI133">
        <v>5</v>
      </c>
      <c r="AJ133" s="9">
        <f>AA133/Y133</f>
        <v>0.2901960784313726</v>
      </c>
      <c r="AK133" s="9">
        <f>(AA133+AG133)/(Y133+AG133)</f>
        <v>0.3801369863013699</v>
      </c>
      <c r="AL133" s="9">
        <f>(AE133+(AB133*2)+(AC133*3)+(AD133*4))/Y133</f>
        <v>0.5058823529411764</v>
      </c>
      <c r="AM133" s="10">
        <f>AK133+AL133</f>
        <v>0.8860193392425464</v>
      </c>
      <c r="AN133" s="7" t="str">
        <f>C133</f>
        <v>Rizzo</v>
      </c>
      <c r="AO133" s="7" t="str">
        <f>B133</f>
        <v>Anthony</v>
      </c>
      <c r="AP133" s="7" t="str">
        <f>D133</f>
        <v>CHC</v>
      </c>
      <c r="AQ133">
        <v>83</v>
      </c>
      <c r="AR133">
        <v>317</v>
      </c>
      <c r="AS133">
        <v>38</v>
      </c>
      <c r="AT133">
        <v>78</v>
      </c>
      <c r="AU133">
        <v>15</v>
      </c>
      <c r="AV133">
        <v>0</v>
      </c>
      <c r="AW133">
        <v>12</v>
      </c>
      <c r="AX133" s="7">
        <f>AT133-AU133-AV133-AW133</f>
        <v>51</v>
      </c>
      <c r="AY133">
        <v>61</v>
      </c>
      <c r="AZ133">
        <v>37</v>
      </c>
      <c r="BA133">
        <v>46</v>
      </c>
      <c r="BB133">
        <v>4</v>
      </c>
      <c r="BC133" s="9">
        <f>AT133/AR133</f>
        <v>0.24605678233438485</v>
      </c>
      <c r="BD133" s="9">
        <f>(AT133+AZ133)/(AR133+AZ133)</f>
        <v>0.3248587570621469</v>
      </c>
      <c r="BE133" s="9">
        <f>(AX133+(AU133*2)+(AV133*3)+(AW133*4))/AR133</f>
        <v>0.4069400630914827</v>
      </c>
      <c r="BF133" s="10">
        <f>BD133+BE133</f>
        <v>0.7317988201536296</v>
      </c>
    </row>
    <row r="134" spans="1:58" ht="12.75">
      <c r="A134" t="s">
        <v>63</v>
      </c>
      <c r="B134" t="s">
        <v>311</v>
      </c>
      <c r="C134" t="s">
        <v>312</v>
      </c>
      <c r="D134" t="s">
        <v>88</v>
      </c>
      <c r="E134" s="7">
        <f>X134+AQ134</f>
        <v>163</v>
      </c>
      <c r="F134" s="7">
        <f>Y134+AR134</f>
        <v>643</v>
      </c>
      <c r="G134" s="7">
        <f>Z134+AS134</f>
        <v>106</v>
      </c>
      <c r="H134" s="7">
        <f>AA134+AT134</f>
        <v>195</v>
      </c>
      <c r="I134" s="7">
        <f>AB134+AU134</f>
        <v>44</v>
      </c>
      <c r="J134" s="7">
        <f>AC134+AV134</f>
        <v>2</v>
      </c>
      <c r="K134" s="2">
        <f>AD134+AW134</f>
        <v>36</v>
      </c>
      <c r="L134" s="7">
        <f>H134-I134-J134-K134</f>
        <v>113</v>
      </c>
      <c r="M134" s="7">
        <f>AF134+AY134</f>
        <v>112</v>
      </c>
      <c r="N134" s="7">
        <f>AG134+AZ134</f>
        <v>43</v>
      </c>
      <c r="O134" s="7">
        <f>AH134+BA134</f>
        <v>122</v>
      </c>
      <c r="P134" s="7">
        <f>AI134+BB134</f>
        <v>11</v>
      </c>
      <c r="Q134" s="8">
        <f>H134/F134</f>
        <v>0.30326594090202175</v>
      </c>
      <c r="R134" s="9">
        <f>(H134+N134)/(F134+N134)</f>
        <v>0.3469387755102041</v>
      </c>
      <c r="S134" s="9">
        <f>(L134+(I134*2)+(J134*3)+(K134*4))/F134</f>
        <v>0.5458786936236392</v>
      </c>
      <c r="T134" s="10">
        <f>R134+S134</f>
        <v>0.8928174691338433</v>
      </c>
      <c r="U134" s="7" t="str">
        <f>C134</f>
        <v>Rosario</v>
      </c>
      <c r="V134" s="7" t="str">
        <f>B134</f>
        <v>Eddie</v>
      </c>
      <c r="W134" s="7" t="str">
        <f>D134</f>
        <v>MIN</v>
      </c>
      <c r="X134">
        <v>70</v>
      </c>
      <c r="Y134">
        <v>267</v>
      </c>
      <c r="Z134">
        <v>42</v>
      </c>
      <c r="AA134">
        <v>78</v>
      </c>
      <c r="AB134">
        <v>20</v>
      </c>
      <c r="AC134">
        <v>0</v>
      </c>
      <c r="AD134">
        <v>17</v>
      </c>
      <c r="AE134" s="7">
        <f>AA134-AB134-AC134-AD134</f>
        <v>41</v>
      </c>
      <c r="AF134">
        <v>52</v>
      </c>
      <c r="AG134">
        <v>19</v>
      </c>
      <c r="AH134">
        <v>50</v>
      </c>
      <c r="AI134">
        <v>5</v>
      </c>
      <c r="AJ134" s="9">
        <f>AA134/Y134</f>
        <v>0.29213483146067415</v>
      </c>
      <c r="AK134" s="9">
        <f>(AA134+AG134)/(Y134+AG134)</f>
        <v>0.33916083916083917</v>
      </c>
      <c r="AL134" s="9">
        <f>(AE134+(AB134*2)+(AC134*3)+(AD134*4))/Y134</f>
        <v>0.5580524344569289</v>
      </c>
      <c r="AM134" s="10">
        <f>AK134+AL134</f>
        <v>0.897213273617768</v>
      </c>
      <c r="AN134" s="7" t="str">
        <f>C134</f>
        <v>Rosario</v>
      </c>
      <c r="AO134" s="7" t="str">
        <f>B134</f>
        <v>Eddie</v>
      </c>
      <c r="AP134" s="7" t="str">
        <f>D134</f>
        <v>MIN</v>
      </c>
      <c r="AQ134">
        <v>93</v>
      </c>
      <c r="AR134">
        <v>376</v>
      </c>
      <c r="AS134">
        <v>64</v>
      </c>
      <c r="AT134">
        <v>117</v>
      </c>
      <c r="AU134">
        <v>24</v>
      </c>
      <c r="AV134">
        <v>2</v>
      </c>
      <c r="AW134">
        <v>19</v>
      </c>
      <c r="AX134" s="7">
        <f>AT134-AU134-AV134-AW134</f>
        <v>72</v>
      </c>
      <c r="AY134">
        <v>60</v>
      </c>
      <c r="AZ134">
        <v>24</v>
      </c>
      <c r="BA134">
        <v>72</v>
      </c>
      <c r="BB134">
        <v>6</v>
      </c>
      <c r="BC134" s="9">
        <f>AT134/AR134</f>
        <v>0.31117021276595747</v>
      </c>
      <c r="BD134" s="9">
        <f>(AT134+AZ134)/(AR134+AZ134)</f>
        <v>0.3525</v>
      </c>
      <c r="BE134" s="9">
        <f>(AX134+(AU134*2)+(AV134*3)+(AW134*4))/AR134</f>
        <v>0.5372340425531915</v>
      </c>
      <c r="BF134" s="10">
        <f>BD134+BE134</f>
        <v>0.8897340425531914</v>
      </c>
    </row>
    <row r="135" spans="1:58" ht="12.75">
      <c r="A135" t="s">
        <v>168</v>
      </c>
      <c r="B135" t="s">
        <v>313</v>
      </c>
      <c r="C135" t="s">
        <v>314</v>
      </c>
      <c r="D135" t="s">
        <v>43</v>
      </c>
      <c r="E135" s="7">
        <f>X135+AQ135</f>
        <v>128</v>
      </c>
      <c r="F135" s="7">
        <f>Y135+AR135</f>
        <v>488</v>
      </c>
      <c r="G135" s="7">
        <f>Z135+AS135</f>
        <v>77</v>
      </c>
      <c r="H135" s="7">
        <f>AA135+AT135</f>
        <v>116</v>
      </c>
      <c r="I135" s="7">
        <f>AB135+AU135</f>
        <v>27</v>
      </c>
      <c r="J135" s="7">
        <f>AC135+AV135</f>
        <v>0</v>
      </c>
      <c r="K135" s="2">
        <f>AD135+AW135</f>
        <v>34</v>
      </c>
      <c r="L135" s="7">
        <f>H135-I135-J135-K135</f>
        <v>55</v>
      </c>
      <c r="M135" s="7">
        <f>AF135+AY135</f>
        <v>91</v>
      </c>
      <c r="N135" s="7">
        <f>AG135+AZ135</f>
        <v>48</v>
      </c>
      <c r="O135" s="7">
        <f>AH135+BA135</f>
        <v>125</v>
      </c>
      <c r="P135" s="7">
        <f>AI135+BB135</f>
        <v>0</v>
      </c>
      <c r="Q135" s="8">
        <f>H135/F135</f>
        <v>0.23770491803278687</v>
      </c>
      <c r="R135" s="9">
        <f>(H135+N135)/(F135+N135)</f>
        <v>0.30597014925373134</v>
      </c>
      <c r="S135" s="9">
        <f>(L135+(I135*2)+(J135*3)+(K135*4))/F135</f>
        <v>0.5020491803278688</v>
      </c>
      <c r="T135" s="10">
        <f>R135+S135</f>
        <v>0.8080193295816002</v>
      </c>
      <c r="U135" s="7" t="str">
        <f>C135</f>
        <v>Sanchez</v>
      </c>
      <c r="V135" s="7" t="str">
        <f>B135</f>
        <v>Gary</v>
      </c>
      <c r="W135" s="7" t="str">
        <f>D135</f>
        <v>NYY</v>
      </c>
      <c r="X135">
        <v>65</v>
      </c>
      <c r="Y135">
        <v>257</v>
      </c>
      <c r="Z135">
        <v>41</v>
      </c>
      <c r="AA135">
        <v>72</v>
      </c>
      <c r="AB135">
        <v>13</v>
      </c>
      <c r="AC135">
        <v>0</v>
      </c>
      <c r="AD135">
        <v>20</v>
      </c>
      <c r="AE135" s="7">
        <f>AA135-AB135-AC135-AD135</f>
        <v>39</v>
      </c>
      <c r="AF135">
        <v>50</v>
      </c>
      <c r="AG135">
        <v>17</v>
      </c>
      <c r="AH135">
        <v>62</v>
      </c>
      <c r="AI135">
        <v>0</v>
      </c>
      <c r="AJ135" s="9">
        <f>AA135/Y135</f>
        <v>0.2801556420233463</v>
      </c>
      <c r="AK135" s="9">
        <f>(AA135+AG135)/(Y135+AG135)</f>
        <v>0.3248175182481752</v>
      </c>
      <c r="AL135" s="9">
        <f>(AE135+(AB135*2)+(AC135*3)+(AD135*4))/Y135</f>
        <v>0.5642023346303502</v>
      </c>
      <c r="AM135" s="10">
        <f>AK135+AL135</f>
        <v>0.8890198528785254</v>
      </c>
      <c r="AN135" s="7" t="str">
        <f>C135</f>
        <v>Sanchez</v>
      </c>
      <c r="AO135" s="7" t="str">
        <f>B135</f>
        <v>Gary</v>
      </c>
      <c r="AP135" s="7" t="str">
        <f>D135</f>
        <v>NYY</v>
      </c>
      <c r="AQ135">
        <v>63</v>
      </c>
      <c r="AR135">
        <v>231</v>
      </c>
      <c r="AS135">
        <v>36</v>
      </c>
      <c r="AT135">
        <v>44</v>
      </c>
      <c r="AU135">
        <v>14</v>
      </c>
      <c r="AV135">
        <v>0</v>
      </c>
      <c r="AW135">
        <v>14</v>
      </c>
      <c r="AX135" s="7">
        <f>AT135-AU135-AV135-AW135</f>
        <v>16</v>
      </c>
      <c r="AY135">
        <v>41</v>
      </c>
      <c r="AZ135">
        <v>31</v>
      </c>
      <c r="BA135">
        <v>63</v>
      </c>
      <c r="BB135">
        <v>0</v>
      </c>
      <c r="BC135" s="9">
        <f>AT135/AR135</f>
        <v>0.19047619047619047</v>
      </c>
      <c r="BD135" s="9">
        <f>(AT135+AZ135)/(AR135+AZ135)</f>
        <v>0.2862595419847328</v>
      </c>
      <c r="BE135" s="9">
        <f>(AX135+(AU135*2)+(AV135*3)+(AW135*4))/AR135</f>
        <v>0.4329004329004329</v>
      </c>
      <c r="BF135" s="10">
        <f>BD135+BE135</f>
        <v>0.7191599748851657</v>
      </c>
    </row>
    <row r="136" spans="1:58" ht="12.75">
      <c r="A136" t="s">
        <v>10</v>
      </c>
      <c r="B136" t="s">
        <v>175</v>
      </c>
      <c r="C136" t="s">
        <v>315</v>
      </c>
      <c r="D136" t="s">
        <v>316</v>
      </c>
      <c r="E136" s="7">
        <f>X136+AQ136</f>
        <v>165</v>
      </c>
      <c r="F136" s="7">
        <f>Y136+AR136</f>
        <v>577</v>
      </c>
      <c r="G136" s="7">
        <f>Z136+AS136</f>
        <v>94</v>
      </c>
      <c r="H136" s="7">
        <f>AA136+AT136</f>
        <v>140</v>
      </c>
      <c r="I136" s="7">
        <f>AB136+AU136</f>
        <v>31</v>
      </c>
      <c r="J136" s="7">
        <f>AC136+AV136</f>
        <v>3</v>
      </c>
      <c r="K136" s="2">
        <f>AD136+AW136</f>
        <v>27</v>
      </c>
      <c r="L136" s="7">
        <f>H136-I136-J136-K136</f>
        <v>79</v>
      </c>
      <c r="M136" s="7">
        <f>AF136+AY136</f>
        <v>84</v>
      </c>
      <c r="N136" s="7">
        <f>AG136+AZ136</f>
        <v>115</v>
      </c>
      <c r="O136" s="7">
        <f>AH136+BA136</f>
        <v>97</v>
      </c>
      <c r="P136" s="7">
        <f>AI136+BB136</f>
        <v>3</v>
      </c>
      <c r="Q136" s="8">
        <f>H136/F136</f>
        <v>0.24263431542461006</v>
      </c>
      <c r="R136" s="9">
        <f>(H136+N136)/(F136+N136)</f>
        <v>0.3684971098265896</v>
      </c>
      <c r="S136" s="9">
        <f>(L136+(I136*2)+(J136*3)+(K136*4))/F136</f>
        <v>0.44714038128249567</v>
      </c>
      <c r="T136" s="10">
        <f>R136+S136</f>
        <v>0.8156374911090853</v>
      </c>
      <c r="U136" s="7" t="str">
        <f>C136</f>
        <v>Santana</v>
      </c>
      <c r="V136" s="7" t="str">
        <f>B136</f>
        <v>Carlos</v>
      </c>
      <c r="W136" s="7" t="str">
        <f>D136</f>
        <v>CLE / PHI</v>
      </c>
      <c r="X136">
        <v>70</v>
      </c>
      <c r="Y136">
        <v>251</v>
      </c>
      <c r="Z136">
        <v>41</v>
      </c>
      <c r="AA136">
        <v>72</v>
      </c>
      <c r="AB136">
        <v>14</v>
      </c>
      <c r="AC136">
        <v>2</v>
      </c>
      <c r="AD136">
        <v>13</v>
      </c>
      <c r="AE136" s="7">
        <f>AA136-AB136-AC136-AD136</f>
        <v>43</v>
      </c>
      <c r="AF136">
        <v>32</v>
      </c>
      <c r="AG136">
        <v>41</v>
      </c>
      <c r="AH136">
        <v>41</v>
      </c>
      <c r="AI136">
        <v>2</v>
      </c>
      <c r="AJ136" s="9">
        <f>AA136/Y136</f>
        <v>0.2868525896414343</v>
      </c>
      <c r="AK136" s="9">
        <f>(AA136+AG136)/(Y136+AG136)</f>
        <v>0.386986301369863</v>
      </c>
      <c r="AL136" s="9">
        <f>(AE136+(AB136*2)+(AC136*3)+(AD136*4))/Y136</f>
        <v>0.5139442231075697</v>
      </c>
      <c r="AM136" s="10">
        <f>AK136+AL136</f>
        <v>0.9009305244774327</v>
      </c>
      <c r="AN136" s="7" t="str">
        <f>C136</f>
        <v>Santana</v>
      </c>
      <c r="AO136" s="7" t="str">
        <f>B136</f>
        <v>Carlos</v>
      </c>
      <c r="AP136" s="7" t="str">
        <f>D136</f>
        <v>CLE / PHI</v>
      </c>
      <c r="AQ136">
        <v>95</v>
      </c>
      <c r="AR136">
        <v>326</v>
      </c>
      <c r="AS136">
        <v>53</v>
      </c>
      <c r="AT136">
        <v>68</v>
      </c>
      <c r="AU136">
        <v>17</v>
      </c>
      <c r="AV136">
        <v>1</v>
      </c>
      <c r="AW136">
        <v>14</v>
      </c>
      <c r="AX136" s="7">
        <f>AT136-AU136-AV136-AW136</f>
        <v>36</v>
      </c>
      <c r="AY136">
        <v>52</v>
      </c>
      <c r="AZ136">
        <v>74</v>
      </c>
      <c r="BA136">
        <v>56</v>
      </c>
      <c r="BB136">
        <v>1</v>
      </c>
      <c r="BC136" s="9">
        <f>AT136/AR136</f>
        <v>0.2085889570552147</v>
      </c>
      <c r="BD136" s="9">
        <f>(AT136+AZ136)/(AR136+AZ136)</f>
        <v>0.355</v>
      </c>
      <c r="BE136" s="9">
        <f>(AX136+(AU136*2)+(AV136*3)+(AW136*4))/AR136</f>
        <v>0.39570552147239263</v>
      </c>
      <c r="BF136" s="10">
        <f>BD136+BE136</f>
        <v>0.7507055214723926</v>
      </c>
    </row>
    <row r="137" spans="1:58" ht="12.75">
      <c r="A137" t="s">
        <v>50</v>
      </c>
      <c r="B137" t="s">
        <v>317</v>
      </c>
      <c r="C137" t="s">
        <v>315</v>
      </c>
      <c r="D137" t="s">
        <v>24</v>
      </c>
      <c r="E137" s="7">
        <f>X137+AQ137</f>
        <v>127</v>
      </c>
      <c r="F137" s="7">
        <f>Y137+AR137</f>
        <v>418</v>
      </c>
      <c r="G137" s="7">
        <f>Z137+AS137</f>
        <v>49</v>
      </c>
      <c r="H137" s="7">
        <f>AA137+AT137</f>
        <v>107</v>
      </c>
      <c r="I137" s="7">
        <f>AB137+AU137</f>
        <v>24</v>
      </c>
      <c r="J137" s="7">
        <f>AC137+AV137</f>
        <v>0</v>
      </c>
      <c r="K137" s="2">
        <f>AD137+AW137</f>
        <v>18</v>
      </c>
      <c r="L137" s="7">
        <f>H137-I137-J137-K137</f>
        <v>65</v>
      </c>
      <c r="M137" s="7">
        <f>AF137+AY137</f>
        <v>52</v>
      </c>
      <c r="N137" s="7">
        <f>AG137+AZ137</f>
        <v>47</v>
      </c>
      <c r="O137" s="7">
        <f>AH137+BA137</f>
        <v>154</v>
      </c>
      <c r="P137" s="7">
        <f>AI137+BB137</f>
        <v>7</v>
      </c>
      <c r="Q137" s="8">
        <f>H137/F137</f>
        <v>0.25598086124401914</v>
      </c>
      <c r="R137" s="9">
        <f>(H137+N137)/(F137+N137)</f>
        <v>0.3311827956989247</v>
      </c>
      <c r="S137" s="9">
        <f>(L137+(I137*2)+(J137*3)+(K137*4))/F137</f>
        <v>0.44258373205741625</v>
      </c>
      <c r="T137" s="10">
        <f>R137+S137</f>
        <v>0.773766527756341</v>
      </c>
      <c r="U137" s="7" t="str">
        <f>C137</f>
        <v>Santana</v>
      </c>
      <c r="V137" s="7" t="str">
        <f>B137</f>
        <v>Domingo</v>
      </c>
      <c r="W137" s="7" t="str">
        <f>D137</f>
        <v>MIL</v>
      </c>
      <c r="X137">
        <v>65</v>
      </c>
      <c r="Y137">
        <v>229</v>
      </c>
      <c r="Z137">
        <v>34</v>
      </c>
      <c r="AA137">
        <v>60</v>
      </c>
      <c r="AB137">
        <v>13</v>
      </c>
      <c r="AC137">
        <v>0</v>
      </c>
      <c r="AD137">
        <v>15</v>
      </c>
      <c r="AE137" s="7">
        <f>AA137-AB137-AC137-AD137</f>
        <v>32</v>
      </c>
      <c r="AF137">
        <v>35</v>
      </c>
      <c r="AG137">
        <v>29</v>
      </c>
      <c r="AH137">
        <v>85</v>
      </c>
      <c r="AI137">
        <v>6</v>
      </c>
      <c r="AJ137" s="9">
        <f>AA137/Y137</f>
        <v>0.26200873362445415</v>
      </c>
      <c r="AK137" s="9">
        <f>(AA137+AG137)/(Y137+AG137)</f>
        <v>0.3449612403100775</v>
      </c>
      <c r="AL137" s="9">
        <f>(AE137+(AB137*2)+(AC137*3)+(AD137*4))/Y137</f>
        <v>0.5152838427947598</v>
      </c>
      <c r="AM137" s="10">
        <f>AK137+AL137</f>
        <v>0.8602450831048374</v>
      </c>
      <c r="AN137" s="7" t="str">
        <f>C137</f>
        <v>Santana</v>
      </c>
      <c r="AO137" s="7" t="str">
        <f>B137</f>
        <v>Domingo</v>
      </c>
      <c r="AP137" s="7" t="str">
        <f>D137</f>
        <v>MIL</v>
      </c>
      <c r="AQ137">
        <v>62</v>
      </c>
      <c r="AR137">
        <v>189</v>
      </c>
      <c r="AS137">
        <v>15</v>
      </c>
      <c r="AT137">
        <v>47</v>
      </c>
      <c r="AU137">
        <v>11</v>
      </c>
      <c r="AV137">
        <v>0</v>
      </c>
      <c r="AW137">
        <v>3</v>
      </c>
      <c r="AX137" s="7">
        <f>AT137-AU137-AV137-AW137</f>
        <v>33</v>
      </c>
      <c r="AY137">
        <v>17</v>
      </c>
      <c r="AZ137">
        <v>18</v>
      </c>
      <c r="BA137">
        <v>69</v>
      </c>
      <c r="BB137">
        <v>1</v>
      </c>
      <c r="BC137" s="9">
        <f>AT137/AR137</f>
        <v>0.24867724867724866</v>
      </c>
      <c r="BD137" s="9">
        <f>(AT137+AZ137)/(AR137+AZ137)</f>
        <v>0.3140096618357488</v>
      </c>
      <c r="BE137" s="9">
        <f>(AX137+(AU137*2)+(AV137*3)+(AW137*4))/AR137</f>
        <v>0.3544973544973545</v>
      </c>
      <c r="BF137" s="10">
        <f>BD137+BE137</f>
        <v>0.6685070163331033</v>
      </c>
    </row>
    <row r="138" spans="1:58" ht="12.75">
      <c r="A138" t="s">
        <v>7</v>
      </c>
      <c r="B138" t="s">
        <v>318</v>
      </c>
      <c r="C138" t="s">
        <v>319</v>
      </c>
      <c r="D138" t="s">
        <v>54</v>
      </c>
      <c r="E138" s="7">
        <f>X138+AQ138</f>
        <v>150</v>
      </c>
      <c r="F138" s="7">
        <f>Y138+AR138</f>
        <v>609</v>
      </c>
      <c r="G138" s="7">
        <f>Z138+AS138</f>
        <v>79</v>
      </c>
      <c r="H138" s="7">
        <f>AA138+AT138</f>
        <v>158</v>
      </c>
      <c r="I138" s="7">
        <f>AB138+AU138</f>
        <v>29</v>
      </c>
      <c r="J138" s="7">
        <f>AC138+AV138</f>
        <v>1</v>
      </c>
      <c r="K138" s="2">
        <f>AD138+AW138</f>
        <v>24</v>
      </c>
      <c r="L138" s="7">
        <f>H138-I138-J138-K138</f>
        <v>104</v>
      </c>
      <c r="M138" s="7">
        <f>AF138+AY138</f>
        <v>76</v>
      </c>
      <c r="N138" s="7">
        <f>AG138+AZ138</f>
        <v>28</v>
      </c>
      <c r="O138" s="7">
        <f>AH138+BA138</f>
        <v>129</v>
      </c>
      <c r="P138" s="7">
        <f>AI138+BB138</f>
        <v>1</v>
      </c>
      <c r="Q138" s="8">
        <f>H138/F138</f>
        <v>0.2594417077175698</v>
      </c>
      <c r="R138" s="9">
        <f>(H138+N138)/(F138+N138)</f>
        <v>0.29199372056514916</v>
      </c>
      <c r="S138" s="9">
        <f>(L138+(I138*2)+(J138*3)+(K138*4))/F138</f>
        <v>0.42857142857142855</v>
      </c>
      <c r="T138" s="10">
        <f>R138+S138</f>
        <v>0.7205651491365777</v>
      </c>
      <c r="U138" s="7" t="str">
        <f>C138</f>
        <v>Schoop</v>
      </c>
      <c r="V138" s="7" t="str">
        <f>B138</f>
        <v>Jonathan</v>
      </c>
      <c r="W138" s="7" t="str">
        <f>D138</f>
        <v>BAL</v>
      </c>
      <c r="X138">
        <v>74</v>
      </c>
      <c r="Y138">
        <v>303</v>
      </c>
      <c r="Z138">
        <v>43</v>
      </c>
      <c r="AA138">
        <v>88</v>
      </c>
      <c r="AB138">
        <v>12</v>
      </c>
      <c r="AC138">
        <v>0</v>
      </c>
      <c r="AD138">
        <v>14</v>
      </c>
      <c r="AE138" s="7">
        <f>AA138-AB138-AC138-AD138</f>
        <v>62</v>
      </c>
      <c r="AF138">
        <v>51</v>
      </c>
      <c r="AG138">
        <v>16</v>
      </c>
      <c r="AH138">
        <v>65</v>
      </c>
      <c r="AI138">
        <v>1</v>
      </c>
      <c r="AJ138" s="9">
        <f>AA138/Y138</f>
        <v>0.29042904290429045</v>
      </c>
      <c r="AK138" s="9">
        <f>(AA138+AG138)/(Y138+AG138)</f>
        <v>0.32601880877742945</v>
      </c>
      <c r="AL138" s="9">
        <f>(AE138+(AB138*2)+(AC138*3)+(AD138*4))/Y138</f>
        <v>0.46864686468646866</v>
      </c>
      <c r="AM138" s="10">
        <f>AK138+AL138</f>
        <v>0.7946656734638982</v>
      </c>
      <c r="AN138" s="7" t="str">
        <f>C138</f>
        <v>Schoop</v>
      </c>
      <c r="AO138" s="7" t="str">
        <f>B138</f>
        <v>Jonathan</v>
      </c>
      <c r="AP138" s="7" t="str">
        <f>D138</f>
        <v>BAL</v>
      </c>
      <c r="AQ138">
        <v>76</v>
      </c>
      <c r="AR138">
        <v>306</v>
      </c>
      <c r="AS138">
        <v>36</v>
      </c>
      <c r="AT138">
        <v>70</v>
      </c>
      <c r="AU138">
        <v>17</v>
      </c>
      <c r="AV138">
        <v>1</v>
      </c>
      <c r="AW138">
        <v>10</v>
      </c>
      <c r="AX138" s="7">
        <f>AT138-AU138-AV138-AW138</f>
        <v>42</v>
      </c>
      <c r="AY138">
        <v>25</v>
      </c>
      <c r="AZ138">
        <v>12</v>
      </c>
      <c r="BA138">
        <v>64</v>
      </c>
      <c r="BB138">
        <v>0</v>
      </c>
      <c r="BC138" s="9">
        <f>AT138/AR138</f>
        <v>0.22875816993464052</v>
      </c>
      <c r="BD138" s="9">
        <f>(AT138+AZ138)/(AR138+AZ138)</f>
        <v>0.2578616352201258</v>
      </c>
      <c r="BE138" s="9">
        <f>(AX138+(AU138*2)+(AV138*3)+(AW138*4))/AR138</f>
        <v>0.3888888888888889</v>
      </c>
      <c r="BF138" s="10">
        <f>BD138+BE138</f>
        <v>0.6467505241090147</v>
      </c>
    </row>
    <row r="139" spans="1:58" ht="12.75">
      <c r="A139" t="s">
        <v>63</v>
      </c>
      <c r="B139" t="s">
        <v>320</v>
      </c>
      <c r="C139" t="s">
        <v>321</v>
      </c>
      <c r="D139" t="s">
        <v>49</v>
      </c>
      <c r="E139" s="7">
        <f>X139+AQ139</f>
        <v>144</v>
      </c>
      <c r="F139" s="7">
        <f>Y139+AR139</f>
        <v>451</v>
      </c>
      <c r="G139" s="7">
        <f>Z139+AS139</f>
        <v>79</v>
      </c>
      <c r="H139" s="7">
        <f>AA139+AT139</f>
        <v>113</v>
      </c>
      <c r="I139" s="7">
        <f>AB139+AU139</f>
        <v>14</v>
      </c>
      <c r="J139" s="7">
        <f>AC139+AV139</f>
        <v>2</v>
      </c>
      <c r="K139" s="2">
        <f>AD139+AW139</f>
        <v>35</v>
      </c>
      <c r="L139" s="7">
        <f>H139-I139-J139-K139</f>
        <v>62</v>
      </c>
      <c r="M139" s="7">
        <f>AF139+AY139</f>
        <v>71</v>
      </c>
      <c r="N139" s="7">
        <f>AG139+AZ139</f>
        <v>74</v>
      </c>
      <c r="O139" s="7">
        <f>AH139+BA139</f>
        <v>159</v>
      </c>
      <c r="P139" s="7">
        <f>AI139+BB139</f>
        <v>4</v>
      </c>
      <c r="Q139" s="8">
        <f>H139/F139</f>
        <v>0.25055432372505543</v>
      </c>
      <c r="R139" s="9">
        <f>(H139+N139)/(F139+N139)</f>
        <v>0.35619047619047617</v>
      </c>
      <c r="S139" s="9">
        <f>(L139+(I139*2)+(J139*3)+(K139*4))/F139</f>
        <v>0.5232815964523282</v>
      </c>
      <c r="T139" s="10">
        <f>R139+S139</f>
        <v>0.8794720726428044</v>
      </c>
      <c r="U139" s="7" t="str">
        <f>C139</f>
        <v>Schwarber</v>
      </c>
      <c r="V139" s="7" t="str">
        <f>B139</f>
        <v>Kyle</v>
      </c>
      <c r="W139" s="7" t="str">
        <f>D139</f>
        <v>CHC</v>
      </c>
      <c r="X139">
        <v>61</v>
      </c>
      <c r="Y139">
        <v>186</v>
      </c>
      <c r="Z139">
        <v>34</v>
      </c>
      <c r="AA139">
        <v>47</v>
      </c>
      <c r="AB139">
        <v>4</v>
      </c>
      <c r="AC139">
        <v>1</v>
      </c>
      <c r="AD139">
        <v>17</v>
      </c>
      <c r="AE139" s="7">
        <f>AA139-AB139-AC139-AD139</f>
        <v>25</v>
      </c>
      <c r="AF139">
        <v>30</v>
      </c>
      <c r="AG139">
        <v>21</v>
      </c>
      <c r="AH139">
        <v>72</v>
      </c>
      <c r="AI139">
        <v>1</v>
      </c>
      <c r="AJ139" s="9">
        <f>AA139/Y139</f>
        <v>0.25268817204301075</v>
      </c>
      <c r="AK139" s="9">
        <f>(AA139+AG139)/(Y139+AG139)</f>
        <v>0.3285024154589372</v>
      </c>
      <c r="AL139" s="9">
        <f>(AE139+(AB139*2)+(AC139*3)+(AD139*4))/Y139</f>
        <v>0.5591397849462365</v>
      </c>
      <c r="AM139" s="10">
        <f>AK139+AL139</f>
        <v>0.8876422004051737</v>
      </c>
      <c r="AN139" s="7" t="str">
        <f>C139</f>
        <v>Schwarber</v>
      </c>
      <c r="AO139" s="7" t="str">
        <f>B139</f>
        <v>Kyle</v>
      </c>
      <c r="AP139" s="7" t="str">
        <f>D139</f>
        <v>CHC</v>
      </c>
      <c r="AQ139">
        <v>83</v>
      </c>
      <c r="AR139">
        <v>265</v>
      </c>
      <c r="AS139">
        <v>45</v>
      </c>
      <c r="AT139">
        <v>66</v>
      </c>
      <c r="AU139">
        <v>10</v>
      </c>
      <c r="AV139">
        <v>1</v>
      </c>
      <c r="AW139">
        <v>18</v>
      </c>
      <c r="AX139" s="7">
        <f>AT139-AU139-AV139-AW139</f>
        <v>37</v>
      </c>
      <c r="AY139">
        <v>41</v>
      </c>
      <c r="AZ139">
        <v>53</v>
      </c>
      <c r="BA139">
        <v>87</v>
      </c>
      <c r="BB139">
        <v>3</v>
      </c>
      <c r="BC139" s="9">
        <f>AT139/AR139</f>
        <v>0.2490566037735849</v>
      </c>
      <c r="BD139" s="9">
        <f>(AT139+AZ139)/(AR139+AZ139)</f>
        <v>0.3742138364779874</v>
      </c>
      <c r="BE139" s="9">
        <f>(AX139+(AU139*2)+(AV139*3)+(AW139*4))/AR139</f>
        <v>0.4981132075471698</v>
      </c>
      <c r="BF139" s="10">
        <f>BD139+BE139</f>
        <v>0.8723270440251572</v>
      </c>
    </row>
    <row r="140" spans="1:58" ht="12.75">
      <c r="A140" t="s">
        <v>8</v>
      </c>
      <c r="B140" t="s">
        <v>320</v>
      </c>
      <c r="C140" t="s">
        <v>322</v>
      </c>
      <c r="D140" t="s">
        <v>99</v>
      </c>
      <c r="E140" s="7">
        <f>X140+AQ140</f>
        <v>164</v>
      </c>
      <c r="F140" s="7">
        <f>Y140+AR140</f>
        <v>629</v>
      </c>
      <c r="G140" s="7">
        <f>Z140+AS140</f>
        <v>80</v>
      </c>
      <c r="H140" s="7">
        <f>AA140+AT140</f>
        <v>151</v>
      </c>
      <c r="I140" s="7">
        <f>AB140+AU140</f>
        <v>38</v>
      </c>
      <c r="J140" s="7">
        <f>AC140+AV140</f>
        <v>0</v>
      </c>
      <c r="K140" s="2">
        <f>AD140+AW140</f>
        <v>33</v>
      </c>
      <c r="L140" s="7">
        <f>H140-I140-J140-K140</f>
        <v>80</v>
      </c>
      <c r="M140" s="7">
        <f>AF140+AY140</f>
        <v>97</v>
      </c>
      <c r="N140" s="7">
        <f>AG140+AZ140</f>
        <v>48</v>
      </c>
      <c r="O140" s="7">
        <f>AH140+BA140</f>
        <v>139</v>
      </c>
      <c r="P140" s="7">
        <f>AI140+BB140</f>
        <v>2</v>
      </c>
      <c r="Q140" s="8">
        <f>H140/F140</f>
        <v>0.24006359300476948</v>
      </c>
      <c r="R140" s="9">
        <f>(H140+N140)/(F140+N140)</f>
        <v>0.29394387001477107</v>
      </c>
      <c r="S140" s="9">
        <f>(L140+(I140*2)+(J140*3)+(K140*4))/F140</f>
        <v>0.4578696343402226</v>
      </c>
      <c r="T140" s="10">
        <f>R140+S140</f>
        <v>0.7518135043549936</v>
      </c>
      <c r="U140" s="7" t="str">
        <f>C140</f>
        <v>Seager</v>
      </c>
      <c r="V140" s="7" t="str">
        <f>B140</f>
        <v>Kyle</v>
      </c>
      <c r="W140" s="7" t="str">
        <f>D140</f>
        <v>SEA</v>
      </c>
      <c r="X140">
        <v>68</v>
      </c>
      <c r="Y140">
        <v>256</v>
      </c>
      <c r="Z140">
        <v>38</v>
      </c>
      <c r="AA140">
        <v>64</v>
      </c>
      <c r="AB140">
        <v>15</v>
      </c>
      <c r="AC140">
        <v>0</v>
      </c>
      <c r="AD140">
        <v>17</v>
      </c>
      <c r="AE140" s="7">
        <f>AA140-AB140-AC140-AD140</f>
        <v>32</v>
      </c>
      <c r="AF140">
        <v>41</v>
      </c>
      <c r="AG140">
        <v>26</v>
      </c>
      <c r="AH140">
        <v>51</v>
      </c>
      <c r="AI140">
        <v>1</v>
      </c>
      <c r="AJ140" s="9">
        <f>AA140/Y140</f>
        <v>0.25</v>
      </c>
      <c r="AK140" s="9">
        <f>(AA140+AG140)/(Y140+AG140)</f>
        <v>0.3191489361702128</v>
      </c>
      <c r="AL140" s="9">
        <f>(AE140+(AB140*2)+(AC140*3)+(AD140*4))/Y140</f>
        <v>0.5078125</v>
      </c>
      <c r="AM140" s="10">
        <f>AK140+AL140</f>
        <v>0.8269614361702128</v>
      </c>
      <c r="AN140" s="7" t="str">
        <f>C140</f>
        <v>Seager</v>
      </c>
      <c r="AO140" s="7" t="str">
        <f>B140</f>
        <v>Kyle</v>
      </c>
      <c r="AP140" s="7" t="str">
        <f>D140</f>
        <v>SEA</v>
      </c>
      <c r="AQ140">
        <v>96</v>
      </c>
      <c r="AR140">
        <v>373</v>
      </c>
      <c r="AS140">
        <v>42</v>
      </c>
      <c r="AT140">
        <v>87</v>
      </c>
      <c r="AU140">
        <v>23</v>
      </c>
      <c r="AV140">
        <v>0</v>
      </c>
      <c r="AW140">
        <v>16</v>
      </c>
      <c r="AX140" s="7">
        <f>AT140-AU140-AV140-AW140</f>
        <v>48</v>
      </c>
      <c r="AY140">
        <v>56</v>
      </c>
      <c r="AZ140">
        <v>22</v>
      </c>
      <c r="BA140">
        <v>88</v>
      </c>
      <c r="BB140">
        <v>1</v>
      </c>
      <c r="BC140" s="9">
        <f>AT140/AR140</f>
        <v>0.23324396782841822</v>
      </c>
      <c r="BD140" s="9">
        <f>(AT140+AZ140)/(AR140+AZ140)</f>
        <v>0.2759493670886076</v>
      </c>
      <c r="BE140" s="9">
        <f>(AX140+(AU140*2)+(AV140*3)+(AW140*4))/AR140</f>
        <v>0.42359249329758714</v>
      </c>
      <c r="BF140" s="10">
        <f>BD140+BE140</f>
        <v>0.6995418603861947</v>
      </c>
    </row>
    <row r="141" spans="1:58" ht="12.75">
      <c r="A141" t="s">
        <v>36</v>
      </c>
      <c r="B141" t="s">
        <v>323</v>
      </c>
      <c r="C141" t="s">
        <v>324</v>
      </c>
      <c r="D141" t="s">
        <v>99</v>
      </c>
      <c r="E141" s="7">
        <f>X141+AQ141</f>
        <v>155</v>
      </c>
      <c r="F141" s="7">
        <f>Y141+AR141</f>
        <v>640</v>
      </c>
      <c r="G141" s="7">
        <f>Z141+AS141</f>
        <v>105</v>
      </c>
      <c r="H141" s="7">
        <f>AA141+AT141</f>
        <v>188</v>
      </c>
      <c r="I141" s="7">
        <f>AB141+AU141</f>
        <v>39</v>
      </c>
      <c r="J141" s="7">
        <f>AC141+AV141</f>
        <v>4</v>
      </c>
      <c r="K141" s="2">
        <f>AD141+AW141</f>
        <v>12</v>
      </c>
      <c r="L141" s="7">
        <f>H141-I141-J141-K141</f>
        <v>133</v>
      </c>
      <c r="M141" s="7">
        <f>AF141+AY141</f>
        <v>63</v>
      </c>
      <c r="N141" s="7">
        <f>AG141+AZ141</f>
        <v>38</v>
      </c>
      <c r="O141" s="7">
        <f>AH141+BA141</f>
        <v>94</v>
      </c>
      <c r="P141" s="7">
        <f>AI141+BB141</f>
        <v>27</v>
      </c>
      <c r="Q141" s="8">
        <f>H141/F141</f>
        <v>0.29375</v>
      </c>
      <c r="R141" s="9">
        <f>(H141+N141)/(F141+N141)</f>
        <v>0.3333333333333333</v>
      </c>
      <c r="S141" s="9">
        <f>(L141+(I141*2)+(J141*3)+(K141*4))/F141</f>
        <v>0.4234375</v>
      </c>
      <c r="T141" s="10">
        <f>R141+S141</f>
        <v>0.7567708333333334</v>
      </c>
      <c r="U141" s="7" t="str">
        <f>C141</f>
        <v>Segura</v>
      </c>
      <c r="V141" s="7" t="str">
        <f>B141</f>
        <v>Jean</v>
      </c>
      <c r="W141" s="7" t="str">
        <f>D141</f>
        <v>SEA</v>
      </c>
      <c r="X141">
        <v>65</v>
      </c>
      <c r="Y141">
        <v>269</v>
      </c>
      <c r="Z141">
        <v>39</v>
      </c>
      <c r="AA141">
        <v>68</v>
      </c>
      <c r="AB141">
        <v>14</v>
      </c>
      <c r="AC141">
        <v>2</v>
      </c>
      <c r="AD141">
        <v>5</v>
      </c>
      <c r="AE141" s="7">
        <f>AA141-AB141-AC141-AD141</f>
        <v>47</v>
      </c>
      <c r="AF141">
        <v>16</v>
      </c>
      <c r="AG141">
        <v>20</v>
      </c>
      <c r="AH141">
        <v>42</v>
      </c>
      <c r="AI141">
        <v>13</v>
      </c>
      <c r="AJ141" s="9">
        <f>AA141/Y141</f>
        <v>0.2527881040892193</v>
      </c>
      <c r="AK141" s="9">
        <f>(AA141+AG141)/(Y141+AG141)</f>
        <v>0.3044982698961938</v>
      </c>
      <c r="AL141" s="9">
        <f>(AE141+(AB141*2)+(AC141*3)+(AD141*4))/Y141</f>
        <v>0.3754646840148699</v>
      </c>
      <c r="AM141" s="10">
        <f>AK141+AL141</f>
        <v>0.6799629539110637</v>
      </c>
      <c r="AN141" s="7" t="str">
        <f>C141</f>
        <v>Segura</v>
      </c>
      <c r="AO141" s="7" t="str">
        <f>B141</f>
        <v>Jean</v>
      </c>
      <c r="AP141" s="7" t="str">
        <f>D141</f>
        <v>SEA</v>
      </c>
      <c r="AQ141">
        <v>90</v>
      </c>
      <c r="AR141">
        <v>371</v>
      </c>
      <c r="AS141">
        <v>66</v>
      </c>
      <c r="AT141">
        <v>120</v>
      </c>
      <c r="AU141">
        <v>25</v>
      </c>
      <c r="AV141">
        <v>2</v>
      </c>
      <c r="AW141">
        <v>7</v>
      </c>
      <c r="AX141" s="7">
        <f>AT141-AU141-AV141-AW141</f>
        <v>86</v>
      </c>
      <c r="AY141">
        <v>47</v>
      </c>
      <c r="AZ141">
        <v>18</v>
      </c>
      <c r="BA141">
        <v>52</v>
      </c>
      <c r="BB141">
        <v>14</v>
      </c>
      <c r="BC141" s="9">
        <f>AT141/AR141</f>
        <v>0.32345013477088946</v>
      </c>
      <c r="BD141" s="9">
        <f>(AT141+AZ141)/(AR141+AZ141)</f>
        <v>0.35475578406169667</v>
      </c>
      <c r="BE141" s="9">
        <f>(AX141+(AU141*2)+(AV141*3)+(AW141*4))/AR141</f>
        <v>0.4582210242587601</v>
      </c>
      <c r="BF141" s="10">
        <f>BD141+BE141</f>
        <v>0.8129768083204567</v>
      </c>
    </row>
    <row r="142" spans="1:58" ht="12.75">
      <c r="A142" t="s">
        <v>36</v>
      </c>
      <c r="B142" t="s">
        <v>325</v>
      </c>
      <c r="C142" t="s">
        <v>326</v>
      </c>
      <c r="D142" t="s">
        <v>110</v>
      </c>
      <c r="E142" s="7">
        <f>X142+AQ142</f>
        <v>164</v>
      </c>
      <c r="F142" s="7">
        <f>Y142+AR142</f>
        <v>680</v>
      </c>
      <c r="G142" s="7">
        <f>Z142+AS142</f>
        <v>96</v>
      </c>
      <c r="H142" s="7">
        <f>AA142+AT142</f>
        <v>175</v>
      </c>
      <c r="I142" s="7">
        <f>AB142+AU142</f>
        <v>36</v>
      </c>
      <c r="J142" s="7">
        <f>AC142+AV142</f>
        <v>3</v>
      </c>
      <c r="K142" s="2">
        <f>AD142+AW142</f>
        <v>16</v>
      </c>
      <c r="L142" s="7">
        <f>H142-I142-J142-K142</f>
        <v>120</v>
      </c>
      <c r="M142" s="7">
        <f>AF142+AY142</f>
        <v>69</v>
      </c>
      <c r="N142" s="7">
        <f>AG142+AZ142</f>
        <v>59</v>
      </c>
      <c r="O142" s="7">
        <f>AH142+BA142</f>
        <v>149</v>
      </c>
      <c r="P142" s="7">
        <f>AI142+BB142</f>
        <v>17</v>
      </c>
      <c r="Q142" s="8">
        <f>H142/F142</f>
        <v>0.25735294117647056</v>
      </c>
      <c r="R142" s="9">
        <f>(H142+N142)/(F142+N142)</f>
        <v>0.3166441136671177</v>
      </c>
      <c r="S142" s="9">
        <f>(L142+(I142*2)+(J142*3)+(K142*4))/F142</f>
        <v>0.3897058823529412</v>
      </c>
      <c r="T142" s="10">
        <f>R142+S142</f>
        <v>0.7063499960200589</v>
      </c>
      <c r="U142" s="7" t="str">
        <f>C142</f>
        <v>Semien</v>
      </c>
      <c r="V142" s="7" t="str">
        <f>B142</f>
        <v>Marcus</v>
      </c>
      <c r="W142" s="7" t="str">
        <f>D142</f>
        <v>OAK</v>
      </c>
      <c r="X142">
        <v>70</v>
      </c>
      <c r="Y142">
        <v>290</v>
      </c>
      <c r="Z142">
        <v>45</v>
      </c>
      <c r="AA142">
        <v>76</v>
      </c>
      <c r="AB142">
        <v>16</v>
      </c>
      <c r="AC142">
        <v>1</v>
      </c>
      <c r="AD142">
        <v>9</v>
      </c>
      <c r="AE142" s="7">
        <f>AA142-AB142-AC142-AD142</f>
        <v>50</v>
      </c>
      <c r="AF142">
        <v>36</v>
      </c>
      <c r="AG142">
        <v>27</v>
      </c>
      <c r="AH142">
        <v>68</v>
      </c>
      <c r="AI142">
        <v>7</v>
      </c>
      <c r="AJ142" s="9">
        <f>AA142/Y142</f>
        <v>0.2620689655172414</v>
      </c>
      <c r="AK142" s="9">
        <f>(AA142+AG142)/(Y142+AG142)</f>
        <v>0.3249211356466877</v>
      </c>
      <c r="AL142" s="9">
        <f>(AE142+(AB142*2)+(AC142*3)+(AD142*4))/Y142</f>
        <v>0.41724137931034483</v>
      </c>
      <c r="AM142" s="10">
        <f>AK142+AL142</f>
        <v>0.7421625149570326</v>
      </c>
      <c r="AN142" s="7" t="str">
        <f>C142</f>
        <v>Semien</v>
      </c>
      <c r="AO142" s="7" t="str">
        <f>B142</f>
        <v>Marcus</v>
      </c>
      <c r="AP142" s="7" t="str">
        <f>D142</f>
        <v>OAK</v>
      </c>
      <c r="AQ142">
        <v>94</v>
      </c>
      <c r="AR142">
        <v>390</v>
      </c>
      <c r="AS142">
        <v>51</v>
      </c>
      <c r="AT142">
        <v>99</v>
      </c>
      <c r="AU142">
        <v>20</v>
      </c>
      <c r="AV142">
        <v>2</v>
      </c>
      <c r="AW142">
        <v>7</v>
      </c>
      <c r="AX142" s="7">
        <f>AT142-AU142-AV142-AW142</f>
        <v>70</v>
      </c>
      <c r="AY142">
        <v>33</v>
      </c>
      <c r="AZ142">
        <v>32</v>
      </c>
      <c r="BA142">
        <v>81</v>
      </c>
      <c r="BB142">
        <v>10</v>
      </c>
      <c r="BC142" s="9">
        <f>AT142/AR142</f>
        <v>0.25384615384615383</v>
      </c>
      <c r="BD142" s="9">
        <f>(AT142+AZ142)/(AR142+AZ142)</f>
        <v>0.3104265402843602</v>
      </c>
      <c r="BE142" s="9">
        <f>(AX142+(AU142*2)+(AV142*3)+(AW142*4))/AR142</f>
        <v>0.36923076923076925</v>
      </c>
      <c r="BF142" s="10">
        <f>BD142+BE142</f>
        <v>0.6796573095151295</v>
      </c>
    </row>
    <row r="143" spans="1:58" ht="12.75">
      <c r="A143" t="s">
        <v>8</v>
      </c>
      <c r="B143" t="s">
        <v>327</v>
      </c>
      <c r="C143" t="s">
        <v>328</v>
      </c>
      <c r="D143" t="s">
        <v>24</v>
      </c>
      <c r="E143" s="7">
        <f>X143+AQ143</f>
        <v>157</v>
      </c>
      <c r="F143" s="7">
        <f>Y143+AR143</f>
        <v>559</v>
      </c>
      <c r="G143" s="7">
        <f>Z143+AS143</f>
        <v>79</v>
      </c>
      <c r="H143" s="7">
        <f>AA143+AT143</f>
        <v>136</v>
      </c>
      <c r="I143" s="7">
        <f>AB143+AU143</f>
        <v>31</v>
      </c>
      <c r="J143" s="7">
        <f>AC143+AV143</f>
        <v>0</v>
      </c>
      <c r="K143" s="2">
        <f>AD143+AW143</f>
        <v>30</v>
      </c>
      <c r="L143" s="7">
        <f>H143-I143-J143-K143</f>
        <v>75</v>
      </c>
      <c r="M143" s="7">
        <f>AF143+AY143</f>
        <v>91</v>
      </c>
      <c r="N143" s="7">
        <f>AG143+AZ143</f>
        <v>78</v>
      </c>
      <c r="O143" s="7">
        <f>AH143+BA143</f>
        <v>128</v>
      </c>
      <c r="P143" s="7">
        <f>AI143+BB143</f>
        <v>4</v>
      </c>
      <c r="Q143" s="8">
        <f>H143/F143</f>
        <v>0.24329159212880144</v>
      </c>
      <c r="R143" s="9">
        <f>(H143+N143)/(F143+N143)</f>
        <v>0.3359497645211931</v>
      </c>
      <c r="S143" s="9">
        <f>(L143+(I143*2)+(J143*3)+(K143*4))/F143</f>
        <v>0.4597495527728086</v>
      </c>
      <c r="T143" s="10">
        <f>R143+S143</f>
        <v>0.7956993172940017</v>
      </c>
      <c r="U143" s="7" t="str">
        <f>C143</f>
        <v>Shaw</v>
      </c>
      <c r="V143" s="7" t="str">
        <f>B143</f>
        <v>Travis</v>
      </c>
      <c r="W143" s="7" t="str">
        <f>D143</f>
        <v>MIL</v>
      </c>
      <c r="X143">
        <v>66</v>
      </c>
      <c r="Y143">
        <v>240</v>
      </c>
      <c r="Z143">
        <v>34</v>
      </c>
      <c r="AA143">
        <v>58</v>
      </c>
      <c r="AB143">
        <v>12</v>
      </c>
      <c r="AC143">
        <v>0</v>
      </c>
      <c r="AD143">
        <v>12</v>
      </c>
      <c r="AE143" s="7">
        <f>AA143-AB143-AC143-AD143</f>
        <v>34</v>
      </c>
      <c r="AF143">
        <v>36</v>
      </c>
      <c r="AG143">
        <v>30</v>
      </c>
      <c r="AH143">
        <v>68</v>
      </c>
      <c r="AI143">
        <v>3</v>
      </c>
      <c r="AJ143" s="9">
        <f>AA143/Y143</f>
        <v>0.24166666666666667</v>
      </c>
      <c r="AK143" s="9">
        <f>(AA143+AG143)/(Y143+AG143)</f>
        <v>0.32592592592592595</v>
      </c>
      <c r="AL143" s="9">
        <f>(AE143+(AB143*2)+(AC143*3)+(AD143*4))/Y143</f>
        <v>0.44166666666666665</v>
      </c>
      <c r="AM143" s="10">
        <f>AK143+AL143</f>
        <v>0.7675925925925926</v>
      </c>
      <c r="AN143" s="7" t="str">
        <f>C143</f>
        <v>Shaw</v>
      </c>
      <c r="AO143" s="7" t="str">
        <f>B143</f>
        <v>Travis</v>
      </c>
      <c r="AP143" s="7" t="str">
        <f>D143</f>
        <v>MIL</v>
      </c>
      <c r="AQ143">
        <v>91</v>
      </c>
      <c r="AR143">
        <v>319</v>
      </c>
      <c r="AS143">
        <v>45</v>
      </c>
      <c r="AT143">
        <v>78</v>
      </c>
      <c r="AU143">
        <v>19</v>
      </c>
      <c r="AV143">
        <v>0</v>
      </c>
      <c r="AW143">
        <v>18</v>
      </c>
      <c r="AX143" s="7">
        <f>AT143-AU143-AV143-AW143</f>
        <v>41</v>
      </c>
      <c r="AY143">
        <v>55</v>
      </c>
      <c r="AZ143">
        <v>48</v>
      </c>
      <c r="BA143">
        <v>60</v>
      </c>
      <c r="BB143">
        <v>1</v>
      </c>
      <c r="BC143" s="9">
        <f>AT143/AR143</f>
        <v>0.2445141065830721</v>
      </c>
      <c r="BD143" s="9">
        <f>(AT143+AZ143)/(AR143+AZ143)</f>
        <v>0.34332425068119893</v>
      </c>
      <c r="BE143" s="9">
        <f>(AX143+(AU143*2)+(AV143*3)+(AW143*4))/AR143</f>
        <v>0.47335423197492166</v>
      </c>
      <c r="BF143" s="10">
        <f>BD143+BE143</f>
        <v>0.8166784826561206</v>
      </c>
    </row>
    <row r="144" spans="1:58" ht="12.75">
      <c r="A144" t="s">
        <v>36</v>
      </c>
      <c r="B144" t="s">
        <v>329</v>
      </c>
      <c r="C144" t="s">
        <v>330</v>
      </c>
      <c r="D144" t="s">
        <v>285</v>
      </c>
      <c r="E144" s="7">
        <f>X144+AQ144</f>
        <v>154</v>
      </c>
      <c r="F144" s="7">
        <f>Y144+AR144</f>
        <v>574</v>
      </c>
      <c r="G144" s="7">
        <f>Z144+AS144</f>
        <v>82</v>
      </c>
      <c r="H144" s="7">
        <f>AA144+AT144</f>
        <v>167</v>
      </c>
      <c r="I144" s="7">
        <f>AB144+AU144</f>
        <v>37</v>
      </c>
      <c r="J144" s="7">
        <f>AC144+AV144</f>
        <v>3</v>
      </c>
      <c r="K144" s="2">
        <f>AD144+AW144</f>
        <v>11</v>
      </c>
      <c r="L144" s="7">
        <f>H144-I144-J144-K144</f>
        <v>116</v>
      </c>
      <c r="M144" s="7">
        <f>AF144+AY144</f>
        <v>71</v>
      </c>
      <c r="N144" s="7">
        <f>AG144+AZ144</f>
        <v>48</v>
      </c>
      <c r="O144" s="7">
        <f>AH144+BA144</f>
        <v>44</v>
      </c>
      <c r="P144" s="7">
        <f>AI144+BB144</f>
        <v>12</v>
      </c>
      <c r="Q144" s="8">
        <f>H144/F144</f>
        <v>0.29094076655052264</v>
      </c>
      <c r="R144" s="9">
        <f>(H144+N144)/(F144+N144)</f>
        <v>0.34565916398713825</v>
      </c>
      <c r="S144" s="9">
        <f>(L144+(I144*2)+(J144*3)+(K144*4))/F144</f>
        <v>0.42334494773519166</v>
      </c>
      <c r="T144" s="10">
        <f>R144+S144</f>
        <v>0.7690041117223299</v>
      </c>
      <c r="U144" s="7" t="str">
        <f>C144</f>
        <v>Simmons</v>
      </c>
      <c r="V144" s="7" t="str">
        <f>B144</f>
        <v>Andrelton</v>
      </c>
      <c r="W144" s="7" t="str">
        <f>D144</f>
        <v>LAA</v>
      </c>
      <c r="X144">
        <v>68</v>
      </c>
      <c r="Y144">
        <v>251</v>
      </c>
      <c r="Z144">
        <v>36</v>
      </c>
      <c r="AA144">
        <v>66</v>
      </c>
      <c r="AB144">
        <v>17</v>
      </c>
      <c r="AC144">
        <v>1</v>
      </c>
      <c r="AD144">
        <v>5</v>
      </c>
      <c r="AE144" s="7">
        <f>AA144-AB144-AC144-AD144</f>
        <v>43</v>
      </c>
      <c r="AF144">
        <v>30</v>
      </c>
      <c r="AG144">
        <v>20</v>
      </c>
      <c r="AH144">
        <v>28</v>
      </c>
      <c r="AI144">
        <v>6</v>
      </c>
      <c r="AJ144" s="9">
        <f>AA144/Y144</f>
        <v>0.26294820717131473</v>
      </c>
      <c r="AK144" s="9">
        <f>(AA144+AG144)/(Y144+AG144)</f>
        <v>0.3173431734317343</v>
      </c>
      <c r="AL144" s="9">
        <f>(AE144+(AB144*2)+(AC144*3)+(AD144*4))/Y144</f>
        <v>0.398406374501992</v>
      </c>
      <c r="AM144" s="10">
        <f>AK144+AL144</f>
        <v>0.7157495479337264</v>
      </c>
      <c r="AN144" s="7" t="str">
        <f>C144</f>
        <v>Simmons</v>
      </c>
      <c r="AO144" s="7" t="str">
        <f>B144</f>
        <v>Andrelton</v>
      </c>
      <c r="AP144" s="7" t="str">
        <f>D144</f>
        <v>LAA</v>
      </c>
      <c r="AQ144">
        <v>86</v>
      </c>
      <c r="AR144">
        <v>323</v>
      </c>
      <c r="AS144">
        <v>46</v>
      </c>
      <c r="AT144">
        <v>101</v>
      </c>
      <c r="AU144">
        <v>20</v>
      </c>
      <c r="AV144">
        <v>2</v>
      </c>
      <c r="AW144">
        <v>6</v>
      </c>
      <c r="AX144" s="7">
        <f>AT144-AU144-AV144-AW144</f>
        <v>73</v>
      </c>
      <c r="AY144">
        <v>41</v>
      </c>
      <c r="AZ144">
        <v>28</v>
      </c>
      <c r="BA144">
        <v>16</v>
      </c>
      <c r="BB144">
        <v>6</v>
      </c>
      <c r="BC144" s="9">
        <f>AT144/AR144</f>
        <v>0.3126934984520124</v>
      </c>
      <c r="BD144" s="9">
        <f>(AT144+AZ144)/(AR144+AZ144)</f>
        <v>0.36752136752136755</v>
      </c>
      <c r="BE144" s="9">
        <f>(AX144+(AU144*2)+(AV144*3)+(AW144*4))/AR144</f>
        <v>0.44272445820433437</v>
      </c>
      <c r="BF144" s="10">
        <f>BD144+BE144</f>
        <v>0.8102458257257019</v>
      </c>
    </row>
    <row r="145" spans="1:58" ht="12.75">
      <c r="A145" t="s">
        <v>10</v>
      </c>
      <c r="B145" t="s">
        <v>331</v>
      </c>
      <c r="C145" t="s">
        <v>332</v>
      </c>
      <c r="D145" t="s">
        <v>138</v>
      </c>
      <c r="E145" s="7">
        <f>X145+AQ145</f>
        <v>159</v>
      </c>
      <c r="F145" s="7">
        <f>Y145+AR145</f>
        <v>567</v>
      </c>
      <c r="G145" s="7">
        <f>Z145+AS145</f>
        <v>80</v>
      </c>
      <c r="H145" s="7">
        <f>AA145+AT145</f>
        <v>138</v>
      </c>
      <c r="I145" s="7">
        <f>AB145+AU145</f>
        <v>40</v>
      </c>
      <c r="J145" s="7">
        <f>AC145+AV145</f>
        <v>0</v>
      </c>
      <c r="K145" s="2">
        <f>AD145+AW145</f>
        <v>31</v>
      </c>
      <c r="L145" s="7">
        <f>H145-I145-J145-K145</f>
        <v>67</v>
      </c>
      <c r="M145" s="7">
        <f>AF145+AY145</f>
        <v>86</v>
      </c>
      <c r="N145" s="7">
        <f>AG145+AZ145</f>
        <v>98</v>
      </c>
      <c r="O145" s="7">
        <f>AH145+BA145</f>
        <v>155</v>
      </c>
      <c r="P145" s="7">
        <f>AI145+BB145</f>
        <v>0</v>
      </c>
      <c r="Q145" s="8">
        <f>H145/F145</f>
        <v>0.24338624338624337</v>
      </c>
      <c r="R145" s="9">
        <f>(H145+N145)/(F145+N145)</f>
        <v>0.3548872180451128</v>
      </c>
      <c r="S145" s="9">
        <f>(L145+(I145*2)+(J145*3)+(K145*4))/F145</f>
        <v>0.47795414462081126</v>
      </c>
      <c r="T145" s="10">
        <f>R145+S145</f>
        <v>0.8328413626659241</v>
      </c>
      <c r="U145" s="7" t="str">
        <f>C145</f>
        <v>Smoak</v>
      </c>
      <c r="V145" s="7" t="str">
        <f>B145</f>
        <v>Justin</v>
      </c>
      <c r="W145" s="7" t="str">
        <f>D145</f>
        <v>TOR</v>
      </c>
      <c r="X145">
        <v>71</v>
      </c>
      <c r="Y145">
        <v>261</v>
      </c>
      <c r="Z145">
        <v>37</v>
      </c>
      <c r="AA145">
        <v>63</v>
      </c>
      <c r="AB145">
        <v>16</v>
      </c>
      <c r="AC145">
        <v>0</v>
      </c>
      <c r="AD145">
        <v>15</v>
      </c>
      <c r="AE145" s="7">
        <f>AA145-AB145-AC145-AD145</f>
        <v>32</v>
      </c>
      <c r="AF145">
        <v>34</v>
      </c>
      <c r="AG145">
        <v>42</v>
      </c>
      <c r="AH145">
        <v>64</v>
      </c>
      <c r="AI145">
        <v>0</v>
      </c>
      <c r="AJ145" s="9">
        <f>AA145/Y145</f>
        <v>0.2413793103448276</v>
      </c>
      <c r="AK145" s="9">
        <f>(AA145+AG145)/(Y145+AG145)</f>
        <v>0.3465346534653465</v>
      </c>
      <c r="AL145" s="9">
        <f>(AE145+(AB145*2)+(AC145*3)+(AD145*4))/Y145</f>
        <v>0.47509578544061304</v>
      </c>
      <c r="AM145" s="10">
        <f>AK145+AL145</f>
        <v>0.8216304389059595</v>
      </c>
      <c r="AN145" s="7" t="str">
        <f>C145</f>
        <v>Smoak</v>
      </c>
      <c r="AO145" s="7" t="str">
        <f>B145</f>
        <v>Justin</v>
      </c>
      <c r="AP145" s="7" t="str">
        <f>D145</f>
        <v>TOR</v>
      </c>
      <c r="AQ145">
        <v>88</v>
      </c>
      <c r="AR145">
        <v>306</v>
      </c>
      <c r="AS145">
        <v>43</v>
      </c>
      <c r="AT145">
        <v>75</v>
      </c>
      <c r="AU145">
        <v>24</v>
      </c>
      <c r="AV145">
        <v>0</v>
      </c>
      <c r="AW145">
        <v>16</v>
      </c>
      <c r="AX145" s="7">
        <f>AT145-AU145-AV145-AW145</f>
        <v>35</v>
      </c>
      <c r="AY145">
        <v>52</v>
      </c>
      <c r="AZ145">
        <v>56</v>
      </c>
      <c r="BA145">
        <v>91</v>
      </c>
      <c r="BB145">
        <v>0</v>
      </c>
      <c r="BC145" s="9">
        <f>AT145/AR145</f>
        <v>0.24509803921568626</v>
      </c>
      <c r="BD145" s="9">
        <f>(AT145+AZ145)/(AR145+AZ145)</f>
        <v>0.36187845303867405</v>
      </c>
      <c r="BE145" s="9">
        <f>(AX145+(AU145*2)+(AV145*3)+(AW145*4))/AR145</f>
        <v>0.4803921568627451</v>
      </c>
      <c r="BF145" s="10">
        <f>BD145+BE145</f>
        <v>0.8422706099014192</v>
      </c>
    </row>
    <row r="146" spans="1:58" ht="12.75">
      <c r="A146" t="s">
        <v>8</v>
      </c>
      <c r="B146" t="s">
        <v>333</v>
      </c>
      <c r="C146" t="s">
        <v>334</v>
      </c>
      <c r="D146" t="s">
        <v>335</v>
      </c>
      <c r="E146" s="7">
        <f>X146+AQ146</f>
        <v>149</v>
      </c>
      <c r="F146" s="7">
        <f>Y146+AR146</f>
        <v>577</v>
      </c>
      <c r="G146" s="7">
        <f>Z146+AS146</f>
        <v>64</v>
      </c>
      <c r="H146" s="7">
        <f>AA146+AT146</f>
        <v>139</v>
      </c>
      <c r="I146" s="7">
        <f>AB146+AU146</f>
        <v>29</v>
      </c>
      <c r="J146" s="7">
        <f>AC146+AV146</f>
        <v>0</v>
      </c>
      <c r="K146" s="2">
        <f>AD146+AW146</f>
        <v>24</v>
      </c>
      <c r="L146" s="7">
        <f>H146-I146-J146-K146</f>
        <v>86</v>
      </c>
      <c r="M146" s="7">
        <f>AF146+AY146</f>
        <v>72</v>
      </c>
      <c r="N146" s="7">
        <f>AG146+AZ146</f>
        <v>37</v>
      </c>
      <c r="O146" s="7">
        <f>AH146+BA146</f>
        <v>85</v>
      </c>
      <c r="P146" s="7">
        <f>AI146+BB146</f>
        <v>2</v>
      </c>
      <c r="Q146" s="8">
        <f>H146/F146</f>
        <v>0.24090121317157712</v>
      </c>
      <c r="R146" s="9">
        <f>(H146+N146)/(F146+N146)</f>
        <v>0.28664495114006516</v>
      </c>
      <c r="S146" s="9">
        <f>(L146+(I146*2)+(J146*3)+(K146*4))/F146</f>
        <v>0.41594454072790293</v>
      </c>
      <c r="T146" s="10">
        <f>R146+S146</f>
        <v>0.702589491867968</v>
      </c>
      <c r="U146" s="7" t="str">
        <f>C146</f>
        <v>Solarte</v>
      </c>
      <c r="V146" s="7" t="str">
        <f>B146</f>
        <v>Yangervis</v>
      </c>
      <c r="W146" s="7" t="str">
        <f>D146</f>
        <v>SD / TOR</v>
      </c>
      <c r="X146">
        <v>57</v>
      </c>
      <c r="Y146">
        <v>212</v>
      </c>
      <c r="Z146">
        <v>21</v>
      </c>
      <c r="AA146">
        <v>51</v>
      </c>
      <c r="AB146">
        <v>11</v>
      </c>
      <c r="AC146">
        <v>0</v>
      </c>
      <c r="AD146">
        <v>8</v>
      </c>
      <c r="AE146" s="7">
        <f>AA146-AB146-AC146-AD146</f>
        <v>32</v>
      </c>
      <c r="AF146">
        <v>24</v>
      </c>
      <c r="AG146">
        <v>9</v>
      </c>
      <c r="AH146">
        <v>28</v>
      </c>
      <c r="AI146">
        <v>1</v>
      </c>
      <c r="AJ146" s="9">
        <f>AA146/Y146</f>
        <v>0.24056603773584906</v>
      </c>
      <c r="AK146" s="9">
        <f>(AA146+AG146)/(Y146+AG146)</f>
        <v>0.27149321266968324</v>
      </c>
      <c r="AL146" s="9">
        <f>(AE146+(AB146*2)+(AC146*3)+(AD146*4))/Y146</f>
        <v>0.4056603773584906</v>
      </c>
      <c r="AM146" s="10">
        <f>AK146+AL146</f>
        <v>0.6771535900281738</v>
      </c>
      <c r="AN146" s="7" t="str">
        <f>C146</f>
        <v>Solarte</v>
      </c>
      <c r="AO146" s="7" t="str">
        <f>B146</f>
        <v>Yangervis</v>
      </c>
      <c r="AP146" s="7" t="str">
        <f>D146</f>
        <v>SD / TOR</v>
      </c>
      <c r="AQ146">
        <v>92</v>
      </c>
      <c r="AR146">
        <v>365</v>
      </c>
      <c r="AS146">
        <v>43</v>
      </c>
      <c r="AT146">
        <v>88</v>
      </c>
      <c r="AU146">
        <v>18</v>
      </c>
      <c r="AV146">
        <v>0</v>
      </c>
      <c r="AW146">
        <v>16</v>
      </c>
      <c r="AX146" s="7">
        <f>AT146-AU146-AV146-AW146</f>
        <v>54</v>
      </c>
      <c r="AY146">
        <v>48</v>
      </c>
      <c r="AZ146">
        <v>28</v>
      </c>
      <c r="BA146">
        <v>57</v>
      </c>
      <c r="BB146">
        <v>1</v>
      </c>
      <c r="BC146" s="9">
        <f>AT146/AR146</f>
        <v>0.2410958904109589</v>
      </c>
      <c r="BD146" s="9">
        <f>(AT146+AZ146)/(AR146+AZ146)</f>
        <v>0.2951653944020356</v>
      </c>
      <c r="BE146" s="9">
        <f>(AX146+(AU146*2)+(AV146*3)+(AW146*4))/AR146</f>
        <v>0.42191780821917807</v>
      </c>
      <c r="BF146" s="10">
        <f>BD146+BE146</f>
        <v>0.7170832026212137</v>
      </c>
    </row>
    <row r="147" spans="1:58" ht="12.75">
      <c r="A147" t="s">
        <v>50</v>
      </c>
      <c r="B147" t="s">
        <v>336</v>
      </c>
      <c r="C147" t="s">
        <v>337</v>
      </c>
      <c r="D147" t="s">
        <v>338</v>
      </c>
      <c r="E147" s="7">
        <f>X147+AQ147</f>
        <v>87</v>
      </c>
      <c r="F147" s="7">
        <f>Y147+AR147</f>
        <v>290</v>
      </c>
      <c r="G147" s="7">
        <f>Z147+AS147</f>
        <v>31</v>
      </c>
      <c r="H147" s="7">
        <f>AA147+AT147</f>
        <v>56</v>
      </c>
      <c r="I147" s="7">
        <f>AB147+AU147</f>
        <v>9</v>
      </c>
      <c r="J147" s="7">
        <f>AC147+AV147</f>
        <v>1</v>
      </c>
      <c r="K147" s="2">
        <f>AD147+AW147</f>
        <v>14</v>
      </c>
      <c r="L147" s="7">
        <f>H147-I147-J147-K147</f>
        <v>32</v>
      </c>
      <c r="M147" s="7">
        <f>AF147+AY147</f>
        <v>28</v>
      </c>
      <c r="N147" s="7">
        <f>AG147+AZ147</f>
        <v>45</v>
      </c>
      <c r="O147" s="7">
        <f>AH147+BA147</f>
        <v>98</v>
      </c>
      <c r="P147" s="7">
        <f>AI147+BB147</f>
        <v>14</v>
      </c>
      <c r="Q147" s="8">
        <f>H147/F147</f>
        <v>0.19310344827586207</v>
      </c>
      <c r="R147" s="9">
        <f>(H147+N147)/(F147+N147)</f>
        <v>0.30149253731343284</v>
      </c>
      <c r="S147" s="9">
        <f>(L147+(I147*2)+(J147*3)+(K147*4))/F147</f>
        <v>0.3758620689655172</v>
      </c>
      <c r="T147" s="10">
        <f>R147+S147</f>
        <v>0.67735460627895</v>
      </c>
      <c r="U147" s="7" t="str">
        <f>C147</f>
        <v>Souza Jr.</v>
      </c>
      <c r="V147" s="7" t="str">
        <f>B147</f>
        <v>Steven</v>
      </c>
      <c r="W147" s="7" t="str">
        <f>D147</f>
        <v>TB / ARZ</v>
      </c>
      <c r="X147">
        <v>64</v>
      </c>
      <c r="Y147">
        <v>213</v>
      </c>
      <c r="Z147">
        <v>29</v>
      </c>
      <c r="AA147">
        <v>41</v>
      </c>
      <c r="AB147">
        <v>5</v>
      </c>
      <c r="AC147">
        <v>0</v>
      </c>
      <c r="AD147">
        <v>13</v>
      </c>
      <c r="AE147" s="7">
        <f>AA147-AB147-AC147-AD147</f>
        <v>23</v>
      </c>
      <c r="AF147">
        <v>22</v>
      </c>
      <c r="AG147">
        <v>38</v>
      </c>
      <c r="AH147">
        <v>76</v>
      </c>
      <c r="AI147">
        <v>12</v>
      </c>
      <c r="AJ147" s="9">
        <f>AA147/Y147</f>
        <v>0.19248826291079812</v>
      </c>
      <c r="AK147" s="9">
        <f>(AA147+AG147)/(Y147+AG147)</f>
        <v>0.3147410358565737</v>
      </c>
      <c r="AL147" s="9">
        <f>(AE147+(AB147*2)+(AC147*3)+(AD147*4))/Y147</f>
        <v>0.39906103286384975</v>
      </c>
      <c r="AM147" s="10">
        <f>AK147+AL147</f>
        <v>0.7138020687204234</v>
      </c>
      <c r="AN147" s="7" t="str">
        <f>C147</f>
        <v>Souza Jr.</v>
      </c>
      <c r="AO147" s="7" t="str">
        <f>B147</f>
        <v>Steven</v>
      </c>
      <c r="AP147" s="7" t="str">
        <f>D147</f>
        <v>TB / ARZ</v>
      </c>
      <c r="AQ147">
        <v>23</v>
      </c>
      <c r="AR147">
        <v>77</v>
      </c>
      <c r="AS147">
        <v>2</v>
      </c>
      <c r="AT147">
        <v>15</v>
      </c>
      <c r="AU147">
        <v>4</v>
      </c>
      <c r="AV147">
        <v>1</v>
      </c>
      <c r="AW147">
        <v>1</v>
      </c>
      <c r="AX147" s="7">
        <f>AT147-AU147-AV147-AW147</f>
        <v>9</v>
      </c>
      <c r="AY147">
        <v>6</v>
      </c>
      <c r="AZ147">
        <v>7</v>
      </c>
      <c r="BA147">
        <v>22</v>
      </c>
      <c r="BB147">
        <v>2</v>
      </c>
      <c r="BC147" s="9">
        <f>AT147/AR147</f>
        <v>0.19480519480519481</v>
      </c>
      <c r="BD147" s="9">
        <f>(AT147+AZ147)/(AR147+AZ147)</f>
        <v>0.2619047619047619</v>
      </c>
      <c r="BE147" s="9">
        <f>(AX147+(AU147*2)+(AV147*3)+(AW147*4))/AR147</f>
        <v>0.3116883116883117</v>
      </c>
      <c r="BF147" s="10">
        <f>BD147+BE147</f>
        <v>0.5735930735930737</v>
      </c>
    </row>
    <row r="148" spans="1:58" ht="12.75">
      <c r="A148" t="s">
        <v>63</v>
      </c>
      <c r="B148" t="s">
        <v>339</v>
      </c>
      <c r="C148" t="s">
        <v>340</v>
      </c>
      <c r="D148" t="s">
        <v>341</v>
      </c>
      <c r="E148" s="7">
        <f>X148+AQ148</f>
        <v>145</v>
      </c>
      <c r="F148" s="7">
        <f>Y148+AR148</f>
        <v>509</v>
      </c>
      <c r="G148" s="7">
        <f>Z148+AS148</f>
        <v>81</v>
      </c>
      <c r="H148" s="7">
        <f>AA148+AT148</f>
        <v>135</v>
      </c>
      <c r="I148" s="7">
        <f>AB148+AU148</f>
        <v>30</v>
      </c>
      <c r="J148" s="7">
        <f>AC148+AV148</f>
        <v>4</v>
      </c>
      <c r="K148" s="2">
        <f>AD148+AW148</f>
        <v>14</v>
      </c>
      <c r="L148" s="7">
        <f>H148-I148-J148-K148</f>
        <v>87</v>
      </c>
      <c r="M148" s="7">
        <f>AF148+AY148</f>
        <v>66</v>
      </c>
      <c r="N148" s="7">
        <f>AG148+AZ148</f>
        <v>60</v>
      </c>
      <c r="O148" s="7">
        <f>AH148+BA148</f>
        <v>83</v>
      </c>
      <c r="P148" s="7">
        <f>AI148+BB148</f>
        <v>14</v>
      </c>
      <c r="Q148" s="8">
        <f>H148/F148</f>
        <v>0.26522593320235754</v>
      </c>
      <c r="R148" s="9">
        <f>(H148+N148)/(F148+N148)</f>
        <v>0.3427065026362039</v>
      </c>
      <c r="S148" s="9">
        <f>(L148+(I148*2)+(J148*3)+(K148*4))/F148</f>
        <v>0.4223968565815324</v>
      </c>
      <c r="T148" s="10">
        <f>R148+S148</f>
        <v>0.7651033592177363</v>
      </c>
      <c r="U148" s="7" t="str">
        <f>C148</f>
        <v>Span</v>
      </c>
      <c r="V148" s="7" t="str">
        <f>B148</f>
        <v>Denard</v>
      </c>
      <c r="W148" s="7" t="str">
        <f>D148</f>
        <v>SF / TB / SEA</v>
      </c>
      <c r="X148">
        <v>64</v>
      </c>
      <c r="Y148">
        <v>240</v>
      </c>
      <c r="Z148">
        <v>38</v>
      </c>
      <c r="AA148">
        <v>62</v>
      </c>
      <c r="AB148">
        <v>16</v>
      </c>
      <c r="AC148">
        <v>1</v>
      </c>
      <c r="AD148">
        <v>6</v>
      </c>
      <c r="AE148" s="7">
        <f>AA148-AB148-AC148-AD148</f>
        <v>39</v>
      </c>
      <c r="AF148">
        <v>23</v>
      </c>
      <c r="AG148">
        <v>23</v>
      </c>
      <c r="AH148">
        <v>34</v>
      </c>
      <c r="AI148">
        <v>8</v>
      </c>
      <c r="AJ148" s="9">
        <f>AA148/Y148</f>
        <v>0.25833333333333336</v>
      </c>
      <c r="AK148" s="9">
        <f>(AA148+AG148)/(Y148+AG148)</f>
        <v>0.3231939163498099</v>
      </c>
      <c r="AL148" s="9">
        <f>(AE148+(AB148*2)+(AC148*3)+(AD148*4))/Y148</f>
        <v>0.4083333333333333</v>
      </c>
      <c r="AM148" s="10">
        <f>AK148+AL148</f>
        <v>0.7315272496831432</v>
      </c>
      <c r="AN148" s="7" t="str">
        <f>C148</f>
        <v>Span</v>
      </c>
      <c r="AO148" s="7" t="str">
        <f>B148</f>
        <v>Denard</v>
      </c>
      <c r="AP148" s="7" t="str">
        <f>D148</f>
        <v>SF / TB / SEA</v>
      </c>
      <c r="AQ148">
        <v>81</v>
      </c>
      <c r="AR148">
        <v>269</v>
      </c>
      <c r="AS148">
        <v>43</v>
      </c>
      <c r="AT148">
        <v>73</v>
      </c>
      <c r="AU148">
        <v>14</v>
      </c>
      <c r="AV148">
        <v>3</v>
      </c>
      <c r="AW148">
        <v>8</v>
      </c>
      <c r="AX148" s="7">
        <f>AT148-AU148-AV148-AW148</f>
        <v>48</v>
      </c>
      <c r="AY148">
        <v>43</v>
      </c>
      <c r="AZ148">
        <v>37</v>
      </c>
      <c r="BA148">
        <v>49</v>
      </c>
      <c r="BB148">
        <v>6</v>
      </c>
      <c r="BC148" s="9">
        <f>AT148/AR148</f>
        <v>0.27137546468401486</v>
      </c>
      <c r="BD148" s="9">
        <f>(AT148+AZ148)/(AR148+AZ148)</f>
        <v>0.35947712418300654</v>
      </c>
      <c r="BE148" s="9">
        <f>(AX148+(AU148*2)+(AV148*3)+(AW148*4))/AR148</f>
        <v>0.4349442379182156</v>
      </c>
      <c r="BF148" s="10">
        <f>BD148+BE148</f>
        <v>0.7944213621012222</v>
      </c>
    </row>
    <row r="149" spans="1:58" ht="12.75">
      <c r="A149" t="s">
        <v>69</v>
      </c>
      <c r="B149" t="s">
        <v>342</v>
      </c>
      <c r="C149" t="s">
        <v>343</v>
      </c>
      <c r="D149" t="s">
        <v>32</v>
      </c>
      <c r="E149" s="7">
        <f>X149+AQ149</f>
        <v>153</v>
      </c>
      <c r="F149" s="7">
        <f>Y149+AR149</f>
        <v>590</v>
      </c>
      <c r="G149" s="7">
        <f>Z149+AS149</f>
        <v>101</v>
      </c>
      <c r="H149" s="7">
        <f>AA149+AT149</f>
        <v>145</v>
      </c>
      <c r="I149" s="7">
        <f>AB149+AU149</f>
        <v>26</v>
      </c>
      <c r="J149" s="7">
        <f>AC149+AV149</f>
        <v>0</v>
      </c>
      <c r="K149" s="2">
        <f>AD149+AW149</f>
        <v>22</v>
      </c>
      <c r="L149" s="7">
        <f>H149-I149-J149-K149</f>
        <v>97</v>
      </c>
      <c r="M149" s="7">
        <f>AF149+AY149</f>
        <v>70</v>
      </c>
      <c r="N149" s="7">
        <f>AG149+AZ149</f>
        <v>74</v>
      </c>
      <c r="O149" s="7">
        <f>AH149+BA149</f>
        <v>107</v>
      </c>
      <c r="P149" s="7">
        <f>AI149+BB149</f>
        <v>9</v>
      </c>
      <c r="Q149" s="8">
        <f>H149/F149</f>
        <v>0.2457627118644068</v>
      </c>
      <c r="R149" s="9">
        <f>(H149+N149)/(F149+N149)</f>
        <v>0.32981927710843373</v>
      </c>
      <c r="S149" s="9">
        <f>(L149+(I149*2)+(J149*3)+(K149*4))/F149</f>
        <v>0.4016949152542373</v>
      </c>
      <c r="T149" s="10">
        <f>R149+S149</f>
        <v>0.731514192362671</v>
      </c>
      <c r="U149" s="7" t="str">
        <f>C149</f>
        <v>Springer</v>
      </c>
      <c r="V149" s="7" t="str">
        <f>B149</f>
        <v>George</v>
      </c>
      <c r="W149" s="7" t="str">
        <f>D149</f>
        <v>HOU</v>
      </c>
      <c r="X149">
        <v>57</v>
      </c>
      <c r="Y149">
        <v>212</v>
      </c>
      <c r="Z149">
        <v>36</v>
      </c>
      <c r="AA149">
        <v>51</v>
      </c>
      <c r="AB149">
        <v>8</v>
      </c>
      <c r="AC149">
        <v>0</v>
      </c>
      <c r="AD149">
        <v>7</v>
      </c>
      <c r="AE149" s="7">
        <f>AA149-AB149-AC149-AD149</f>
        <v>36</v>
      </c>
      <c r="AF149">
        <v>24</v>
      </c>
      <c r="AG149">
        <v>30</v>
      </c>
      <c r="AH149">
        <v>28</v>
      </c>
      <c r="AI149">
        <v>3</v>
      </c>
      <c r="AJ149" s="9">
        <f>AA149/Y149</f>
        <v>0.24056603773584906</v>
      </c>
      <c r="AK149" s="9">
        <f>(AA149+AG149)/(Y149+AG149)</f>
        <v>0.3347107438016529</v>
      </c>
      <c r="AL149" s="9">
        <f>(AE149+(AB149*2)+(AC149*3)+(AD149*4))/Y149</f>
        <v>0.37735849056603776</v>
      </c>
      <c r="AM149" s="10">
        <f>AK149+AL149</f>
        <v>0.7120692343676907</v>
      </c>
      <c r="AN149" s="7" t="str">
        <f>C149</f>
        <v>Springer</v>
      </c>
      <c r="AO149" s="7" t="str">
        <f>B149</f>
        <v>George</v>
      </c>
      <c r="AP149" s="7" t="str">
        <f>D149</f>
        <v>HOU</v>
      </c>
      <c r="AQ149">
        <v>96</v>
      </c>
      <c r="AR149">
        <v>378</v>
      </c>
      <c r="AS149">
        <v>65</v>
      </c>
      <c r="AT149">
        <v>94</v>
      </c>
      <c r="AU149">
        <v>18</v>
      </c>
      <c r="AV149">
        <v>0</v>
      </c>
      <c r="AW149">
        <v>15</v>
      </c>
      <c r="AX149" s="7">
        <f>AT149-AU149-AV149-AW149</f>
        <v>61</v>
      </c>
      <c r="AY149">
        <v>46</v>
      </c>
      <c r="AZ149">
        <v>44</v>
      </c>
      <c r="BA149">
        <v>79</v>
      </c>
      <c r="BB149">
        <v>6</v>
      </c>
      <c r="BC149" s="9">
        <f>AT149/AR149</f>
        <v>0.24867724867724866</v>
      </c>
      <c r="BD149" s="9">
        <f>(AT149+AZ149)/(AR149+AZ149)</f>
        <v>0.32701421800947866</v>
      </c>
      <c r="BE149" s="9">
        <f>(AX149+(AU149*2)+(AV149*3)+(AW149*4))/AR149</f>
        <v>0.41534391534391535</v>
      </c>
      <c r="BF149" s="10">
        <f>BD149+BE149</f>
        <v>0.742358133353394</v>
      </c>
    </row>
    <row r="150" spans="1:58" ht="12.75">
      <c r="A150" t="s">
        <v>50</v>
      </c>
      <c r="B150" t="s">
        <v>344</v>
      </c>
      <c r="C150" t="s">
        <v>345</v>
      </c>
      <c r="D150" t="s">
        <v>346</v>
      </c>
      <c r="E150" s="7">
        <f>X150+AQ150</f>
        <v>167</v>
      </c>
      <c r="F150" s="7">
        <f>Y150+AR150</f>
        <v>643</v>
      </c>
      <c r="G150" s="7">
        <f>Z150+AS150</f>
        <v>121</v>
      </c>
      <c r="H150" s="7">
        <f>AA150+AT150</f>
        <v>181</v>
      </c>
      <c r="I150" s="7">
        <f>AB150+AU150</f>
        <v>32</v>
      </c>
      <c r="J150" s="7">
        <f>AC150+AV150</f>
        <v>1</v>
      </c>
      <c r="K150" s="2">
        <f>AD150+AW150</f>
        <v>56</v>
      </c>
      <c r="L150" s="7">
        <f>H150-I150-J150-K150</f>
        <v>92</v>
      </c>
      <c r="M150" s="7">
        <f>AF150+AY150</f>
        <v>129</v>
      </c>
      <c r="N150" s="7">
        <f>AG150+AZ150</f>
        <v>81</v>
      </c>
      <c r="O150" s="7">
        <f>AH150+BA150</f>
        <v>205</v>
      </c>
      <c r="P150" s="7">
        <f>AI150+BB150</f>
        <v>4</v>
      </c>
      <c r="Q150" s="8">
        <f>H150/F150</f>
        <v>0.28149300155520995</v>
      </c>
      <c r="R150" s="9">
        <f>(H150+N150)/(F150+N150)</f>
        <v>0.36187845303867405</v>
      </c>
      <c r="S150" s="9">
        <f>(L150+(I150*2)+(J150*3)+(K150*4))/F150</f>
        <v>0.5956454121306376</v>
      </c>
      <c r="T150" s="10">
        <f>R150+S150</f>
        <v>0.9575238651693116</v>
      </c>
      <c r="U150" s="7" t="str">
        <f>C150</f>
        <v>Stanton</v>
      </c>
      <c r="V150" s="7" t="str">
        <f>B150</f>
        <v>Giancarlo</v>
      </c>
      <c r="W150" s="7" t="str">
        <f>D150</f>
        <v>MIA / NYY</v>
      </c>
      <c r="X150">
        <v>73</v>
      </c>
      <c r="Y150">
        <v>272</v>
      </c>
      <c r="Z150">
        <v>63</v>
      </c>
      <c r="AA150">
        <v>78</v>
      </c>
      <c r="AB150">
        <v>14</v>
      </c>
      <c r="AC150">
        <v>0</v>
      </c>
      <c r="AD150">
        <v>33</v>
      </c>
      <c r="AE150" s="7">
        <f>AA150-AB150-AC150-AD150</f>
        <v>31</v>
      </c>
      <c r="AF150">
        <v>74</v>
      </c>
      <c r="AG150">
        <v>46</v>
      </c>
      <c r="AH150">
        <v>75</v>
      </c>
      <c r="AI150">
        <v>1</v>
      </c>
      <c r="AJ150" s="9">
        <f>AA150/Y150</f>
        <v>0.2867647058823529</v>
      </c>
      <c r="AK150" s="9">
        <f>(AA150+AG150)/(Y150+AG150)</f>
        <v>0.389937106918239</v>
      </c>
      <c r="AL150" s="9">
        <f>(AE150+(AB150*2)+(AC150*3)+(AD150*4))/Y150</f>
        <v>0.7022058823529411</v>
      </c>
      <c r="AM150" s="10">
        <f>AK150+AL150</f>
        <v>1.09214298927118</v>
      </c>
      <c r="AN150" s="7" t="str">
        <f>C150</f>
        <v>Stanton</v>
      </c>
      <c r="AO150" s="7" t="str">
        <f>B150</f>
        <v>Giancarlo</v>
      </c>
      <c r="AP150" s="7" t="str">
        <f>D150</f>
        <v>MIA / NYY</v>
      </c>
      <c r="AQ150">
        <v>94</v>
      </c>
      <c r="AR150">
        <v>371</v>
      </c>
      <c r="AS150">
        <v>58</v>
      </c>
      <c r="AT150">
        <v>103</v>
      </c>
      <c r="AU150">
        <v>18</v>
      </c>
      <c r="AV150">
        <v>1</v>
      </c>
      <c r="AW150">
        <v>23</v>
      </c>
      <c r="AX150" s="7">
        <f>AT150-AU150-AV150-AW150</f>
        <v>61</v>
      </c>
      <c r="AY150">
        <v>55</v>
      </c>
      <c r="AZ150">
        <v>35</v>
      </c>
      <c r="BA150">
        <v>130</v>
      </c>
      <c r="BB150">
        <v>3</v>
      </c>
      <c r="BC150" s="9">
        <f>AT150/AR150</f>
        <v>0.2776280323450135</v>
      </c>
      <c r="BD150" s="9">
        <f>(AT150+AZ150)/(AR150+AZ150)</f>
        <v>0.3399014778325123</v>
      </c>
      <c r="BE150" s="9">
        <f>(AX150+(AU150*2)+(AV150*3)+(AW150*4))/AR150</f>
        <v>0.5175202156334232</v>
      </c>
      <c r="BF150" s="10">
        <f>BD150+BE150</f>
        <v>0.8574216934659356</v>
      </c>
    </row>
    <row r="151" spans="1:58" ht="12.75">
      <c r="A151" t="s">
        <v>36</v>
      </c>
      <c r="B151" t="s">
        <v>347</v>
      </c>
      <c r="C151" t="s">
        <v>348</v>
      </c>
      <c r="D151" t="s">
        <v>46</v>
      </c>
      <c r="E151" s="7">
        <f>X151+AQ151</f>
        <v>165</v>
      </c>
      <c r="F151" s="7">
        <f>Y151+AR151</f>
        <v>614</v>
      </c>
      <c r="G151" s="7">
        <f>Z151+AS151</f>
        <v>85</v>
      </c>
      <c r="H151" s="7">
        <f>AA151+AT151</f>
        <v>170</v>
      </c>
      <c r="I151" s="7">
        <f>AB151+AU151</f>
        <v>48</v>
      </c>
      <c r="J151" s="7">
        <f>AC151+AV151</f>
        <v>8</v>
      </c>
      <c r="K151" s="2">
        <f>AD151+AW151</f>
        <v>33</v>
      </c>
      <c r="L151" s="7">
        <f>H151-I151-J151-K151</f>
        <v>81</v>
      </c>
      <c r="M151" s="7">
        <f>AF151+AY151</f>
        <v>115</v>
      </c>
      <c r="N151" s="7">
        <f>AG151+AZ151</f>
        <v>52</v>
      </c>
      <c r="O151" s="7">
        <f>AH151+BA151</f>
        <v>193</v>
      </c>
      <c r="P151" s="7">
        <f>AI151+BB151</f>
        <v>16</v>
      </c>
      <c r="Q151" s="8">
        <f>H151/F151</f>
        <v>0.2768729641693811</v>
      </c>
      <c r="R151" s="9">
        <f>(H151+N151)/(F151+N151)</f>
        <v>0.3333333333333333</v>
      </c>
      <c r="S151" s="9">
        <f>(L151+(I151*2)+(J151*3)+(K151*4))/F151</f>
        <v>0.5423452768729642</v>
      </c>
      <c r="T151" s="10">
        <f>R151+S151</f>
        <v>0.8756786102062974</v>
      </c>
      <c r="U151" s="7" t="str">
        <f>C151</f>
        <v>Story</v>
      </c>
      <c r="V151" s="7" t="str">
        <f>B151</f>
        <v>Trevor</v>
      </c>
      <c r="W151" s="7" t="str">
        <f>D151</f>
        <v>COL</v>
      </c>
      <c r="X151">
        <v>70</v>
      </c>
      <c r="Y151">
        <v>248</v>
      </c>
      <c r="Z151">
        <v>35</v>
      </c>
      <c r="AA151">
        <v>63</v>
      </c>
      <c r="AB151">
        <v>21</v>
      </c>
      <c r="AC151">
        <v>3</v>
      </c>
      <c r="AD151">
        <v>13</v>
      </c>
      <c r="AE151" s="7">
        <f>AA151-AB151-AC151-AD151</f>
        <v>26</v>
      </c>
      <c r="AF151">
        <v>47</v>
      </c>
      <c r="AG151">
        <v>21</v>
      </c>
      <c r="AH151">
        <v>91</v>
      </c>
      <c r="AI151">
        <v>4</v>
      </c>
      <c r="AJ151" s="9">
        <f>AA151/Y151</f>
        <v>0.2540322580645161</v>
      </c>
      <c r="AK151" s="9">
        <f>(AA151+AG151)/(Y151+AG151)</f>
        <v>0.31226765799256506</v>
      </c>
      <c r="AL151" s="9">
        <f>(AE151+(AB151*2)+(AC151*3)+(AD151*4))/Y151</f>
        <v>0.5201612903225806</v>
      </c>
      <c r="AM151" s="10">
        <f>AK151+AL151</f>
        <v>0.8324289483151457</v>
      </c>
      <c r="AN151" s="7" t="str">
        <f>C151</f>
        <v>Story</v>
      </c>
      <c r="AO151" s="7" t="str">
        <f>B151</f>
        <v>Trevor</v>
      </c>
      <c r="AP151" s="7" t="str">
        <f>D151</f>
        <v>COL</v>
      </c>
      <c r="AQ151">
        <v>95</v>
      </c>
      <c r="AR151">
        <v>366</v>
      </c>
      <c r="AS151">
        <v>50</v>
      </c>
      <c r="AT151">
        <v>107</v>
      </c>
      <c r="AU151">
        <v>27</v>
      </c>
      <c r="AV151">
        <v>5</v>
      </c>
      <c r="AW151">
        <v>20</v>
      </c>
      <c r="AX151" s="7">
        <f>AT151-AU151-AV151-AW151</f>
        <v>55</v>
      </c>
      <c r="AY151">
        <v>68</v>
      </c>
      <c r="AZ151">
        <v>31</v>
      </c>
      <c r="BA151">
        <v>102</v>
      </c>
      <c r="BB151">
        <v>12</v>
      </c>
      <c r="BC151" s="9">
        <f>AT151/AR151</f>
        <v>0.2923497267759563</v>
      </c>
      <c r="BD151" s="9">
        <f>(AT151+AZ151)/(AR151+AZ151)</f>
        <v>0.34760705289672544</v>
      </c>
      <c r="BE151" s="9">
        <f>(AX151+(AU151*2)+(AV151*3)+(AW151*4))/AR151</f>
        <v>0.5573770491803278</v>
      </c>
      <c r="BF151" s="10">
        <f>BD151+BE151</f>
        <v>0.9049841020770533</v>
      </c>
    </row>
    <row r="152" spans="1:58" ht="12.75">
      <c r="A152" t="s">
        <v>8</v>
      </c>
      <c r="B152" t="s">
        <v>349</v>
      </c>
      <c r="C152" t="s">
        <v>350</v>
      </c>
      <c r="D152" t="s">
        <v>147</v>
      </c>
      <c r="E152" s="7">
        <f>X152+AQ152</f>
        <v>149</v>
      </c>
      <c r="F152" s="7">
        <f>Y152+AR152</f>
        <v>537</v>
      </c>
      <c r="G152" s="7">
        <f>Z152+AS152</f>
        <v>90</v>
      </c>
      <c r="H152" s="7">
        <f>AA152+AT152</f>
        <v>157</v>
      </c>
      <c r="I152" s="7">
        <f>AB152+AU152</f>
        <v>28</v>
      </c>
      <c r="J152" s="7">
        <f>AC152+AV152</f>
        <v>2</v>
      </c>
      <c r="K152" s="2">
        <f>AD152+AW152</f>
        <v>33</v>
      </c>
      <c r="L152" s="7">
        <f>H152-I152-J152-K152</f>
        <v>94</v>
      </c>
      <c r="M152" s="7">
        <f>AF152+AY152</f>
        <v>109</v>
      </c>
      <c r="N152" s="7">
        <f>AG152+AZ152</f>
        <v>81</v>
      </c>
      <c r="O152" s="7">
        <f>AH152+BA152</f>
        <v>134</v>
      </c>
      <c r="P152" s="7">
        <f>AI152+BB152</f>
        <v>2</v>
      </c>
      <c r="Q152" s="8">
        <f>H152/F152</f>
        <v>0.29236499068901306</v>
      </c>
      <c r="R152" s="9">
        <f>(H152+N152)/(F152+N152)</f>
        <v>0.3851132686084142</v>
      </c>
      <c r="S152" s="9">
        <f>(L152+(I152*2)+(J152*3)+(K152*4))/F152</f>
        <v>0.5363128491620112</v>
      </c>
      <c r="T152" s="10">
        <f>R152+S152</f>
        <v>0.9214261177704254</v>
      </c>
      <c r="U152" s="7" t="str">
        <f>C152</f>
        <v>Suarez</v>
      </c>
      <c r="V152" s="7" t="str">
        <f>B152</f>
        <v>Eugenio</v>
      </c>
      <c r="W152" s="7" t="str">
        <f>D152</f>
        <v>CIN</v>
      </c>
      <c r="X152">
        <v>70</v>
      </c>
      <c r="Y152">
        <v>239</v>
      </c>
      <c r="Z152">
        <v>40</v>
      </c>
      <c r="AA152">
        <v>64</v>
      </c>
      <c r="AB152">
        <v>11</v>
      </c>
      <c r="AC152">
        <v>0</v>
      </c>
      <c r="AD152">
        <v>14</v>
      </c>
      <c r="AE152" s="7">
        <f>AA152-AB152-AC152-AD152</f>
        <v>39</v>
      </c>
      <c r="AF152">
        <v>38</v>
      </c>
      <c r="AG152">
        <v>41</v>
      </c>
      <c r="AH152">
        <v>66</v>
      </c>
      <c r="AI152">
        <v>1</v>
      </c>
      <c r="AJ152" s="9">
        <f>AA152/Y152</f>
        <v>0.26778242677824265</v>
      </c>
      <c r="AK152" s="9">
        <f>(AA152+AG152)/(Y152+AG152)</f>
        <v>0.375</v>
      </c>
      <c r="AL152" s="9">
        <f>(AE152+(AB152*2)+(AC152*3)+(AD152*4))/Y152</f>
        <v>0.4895397489539749</v>
      </c>
      <c r="AM152" s="10">
        <f>AK152+AL152</f>
        <v>0.8645397489539749</v>
      </c>
      <c r="AN152" s="7" t="str">
        <f>C152</f>
        <v>Suarez</v>
      </c>
      <c r="AO152" s="7" t="str">
        <f>B152</f>
        <v>Eugenio</v>
      </c>
      <c r="AP152" s="7" t="str">
        <f>D152</f>
        <v>CIN</v>
      </c>
      <c r="AQ152">
        <v>79</v>
      </c>
      <c r="AR152">
        <v>298</v>
      </c>
      <c r="AS152">
        <v>50</v>
      </c>
      <c r="AT152">
        <v>93</v>
      </c>
      <c r="AU152">
        <v>17</v>
      </c>
      <c r="AV152">
        <v>2</v>
      </c>
      <c r="AW152">
        <v>19</v>
      </c>
      <c r="AX152" s="7">
        <f>AT152-AU152-AV152-AW152</f>
        <v>55</v>
      </c>
      <c r="AY152">
        <v>71</v>
      </c>
      <c r="AZ152">
        <v>40</v>
      </c>
      <c r="BA152">
        <v>68</v>
      </c>
      <c r="BB152">
        <v>1</v>
      </c>
      <c r="BC152" s="9">
        <f>AT152/AR152</f>
        <v>0.31208053691275167</v>
      </c>
      <c r="BD152" s="9">
        <f>(AT152+AZ152)/(AR152+AZ152)</f>
        <v>0.39349112426035504</v>
      </c>
      <c r="BE152" s="9">
        <f>(AX152+(AU152*2)+(AV152*3)+(AW152*4))/AR152</f>
        <v>0.5738255033557047</v>
      </c>
      <c r="BF152" s="10">
        <f>BD152+BE152</f>
        <v>0.9673166276160597</v>
      </c>
    </row>
    <row r="153" spans="1:58" ht="12.75">
      <c r="A153" t="s">
        <v>36</v>
      </c>
      <c r="B153" t="s">
        <v>351</v>
      </c>
      <c r="C153" t="s">
        <v>352</v>
      </c>
      <c r="D153" t="s">
        <v>60</v>
      </c>
      <c r="E153" s="7">
        <f>X153+AQ153</f>
        <v>162</v>
      </c>
      <c r="F153" s="7">
        <f>Y153+AR153</f>
        <v>616</v>
      </c>
      <c r="G153" s="7">
        <f>Z153+AS153</f>
        <v>97</v>
      </c>
      <c r="H153" s="7">
        <f>AA153+AT153</f>
        <v>166</v>
      </c>
      <c r="I153" s="7">
        <f>AB153+AU153</f>
        <v>37</v>
      </c>
      <c r="J153" s="7">
        <f>AC153+AV153</f>
        <v>13</v>
      </c>
      <c r="K153" s="2">
        <f>AD153+AW153</f>
        <v>22</v>
      </c>
      <c r="L153" s="7">
        <f>H153-I153-J153-K153</f>
        <v>94</v>
      </c>
      <c r="M153" s="7">
        <f>AF153+AY153</f>
        <v>75</v>
      </c>
      <c r="N153" s="7">
        <f>AG153+AZ153</f>
        <v>53</v>
      </c>
      <c r="O153" s="7">
        <f>AH153+BA153</f>
        <v>173</v>
      </c>
      <c r="P153" s="7">
        <f>AI153+BB153</f>
        <v>10</v>
      </c>
      <c r="Q153" s="8">
        <f>H153/F153</f>
        <v>0.2694805194805195</v>
      </c>
      <c r="R153" s="9">
        <f>(H153+N153)/(F153+N153)</f>
        <v>0.3273542600896861</v>
      </c>
      <c r="S153" s="9">
        <f>(L153+(I153*2)+(J153*3)+(K153*4))/F153</f>
        <v>0.4788961038961039</v>
      </c>
      <c r="T153" s="10">
        <f>R153+S153</f>
        <v>0.80625036398579</v>
      </c>
      <c r="U153" s="7" t="str">
        <f>C153</f>
        <v>Taylor</v>
      </c>
      <c r="V153" s="7" t="str">
        <f>B153</f>
        <v>Chris</v>
      </c>
      <c r="W153" s="7" t="str">
        <f>D153</f>
        <v>LAD</v>
      </c>
      <c r="X153">
        <v>68</v>
      </c>
      <c r="Y153">
        <v>268</v>
      </c>
      <c r="Z153">
        <v>42</v>
      </c>
      <c r="AA153">
        <v>78</v>
      </c>
      <c r="AB153">
        <v>16</v>
      </c>
      <c r="AC153">
        <v>5</v>
      </c>
      <c r="AD153">
        <v>11</v>
      </c>
      <c r="AE153" s="7">
        <f>AA153-AB153-AC153-AD153</f>
        <v>46</v>
      </c>
      <c r="AF153">
        <v>34</v>
      </c>
      <c r="AG153">
        <v>19</v>
      </c>
      <c r="AH153">
        <v>64</v>
      </c>
      <c r="AI153">
        <v>6</v>
      </c>
      <c r="AJ153" s="9">
        <f>AA153/Y153</f>
        <v>0.291044776119403</v>
      </c>
      <c r="AK153" s="9">
        <f>(AA153+AG153)/(Y153+AG153)</f>
        <v>0.33797909407665505</v>
      </c>
      <c r="AL153" s="9">
        <f>(AE153+(AB153*2)+(AC153*3)+(AD153*4))/Y153</f>
        <v>0.5111940298507462</v>
      </c>
      <c r="AM153" s="10">
        <f>AK153+AL153</f>
        <v>0.8491731239274013</v>
      </c>
      <c r="AN153" s="7" t="str">
        <f>C153</f>
        <v>Taylor</v>
      </c>
      <c r="AO153" s="7" t="str">
        <f>B153</f>
        <v>Chris</v>
      </c>
      <c r="AP153" s="7" t="str">
        <f>D153</f>
        <v>LAD</v>
      </c>
      <c r="AQ153">
        <v>94</v>
      </c>
      <c r="AR153">
        <v>348</v>
      </c>
      <c r="AS153">
        <v>55</v>
      </c>
      <c r="AT153">
        <v>88</v>
      </c>
      <c r="AU153">
        <v>21</v>
      </c>
      <c r="AV153">
        <v>8</v>
      </c>
      <c r="AW153">
        <v>11</v>
      </c>
      <c r="AX153" s="7">
        <f>AT153-AU153-AV153-AW153</f>
        <v>48</v>
      </c>
      <c r="AY153">
        <v>41</v>
      </c>
      <c r="AZ153">
        <v>34</v>
      </c>
      <c r="BA153">
        <v>109</v>
      </c>
      <c r="BB153">
        <v>4</v>
      </c>
      <c r="BC153" s="9">
        <f>AT153/AR153</f>
        <v>0.25287356321839083</v>
      </c>
      <c r="BD153" s="9">
        <f>(AT153+AZ153)/(AR153+AZ153)</f>
        <v>0.3193717277486911</v>
      </c>
      <c r="BE153" s="9">
        <f>(AX153+(AU153*2)+(AV153*3)+(AW153*4))/AR153</f>
        <v>0.4540229885057471</v>
      </c>
      <c r="BF153" s="10">
        <f>BD153+BE153</f>
        <v>0.7733947162544382</v>
      </c>
    </row>
    <row r="154" spans="1:58" ht="12.75">
      <c r="A154" t="s">
        <v>69</v>
      </c>
      <c r="B154" t="s">
        <v>262</v>
      </c>
      <c r="C154" t="s">
        <v>353</v>
      </c>
      <c r="D154" t="s">
        <v>285</v>
      </c>
      <c r="E154" s="7">
        <f>X154+AQ154</f>
        <v>164</v>
      </c>
      <c r="F154" s="7">
        <f>Y154+AR154</f>
        <v>574</v>
      </c>
      <c r="G154" s="7">
        <f>Z154+AS154</f>
        <v>127</v>
      </c>
      <c r="H154" s="7">
        <f>AA154+AT154</f>
        <v>172</v>
      </c>
      <c r="I154" s="7">
        <f>AB154+AU154</f>
        <v>29</v>
      </c>
      <c r="J154" s="7">
        <f>AC154+AV154</f>
        <v>4</v>
      </c>
      <c r="K154" s="2">
        <f>AD154+AW154</f>
        <v>42</v>
      </c>
      <c r="L154" s="7">
        <f>H154-I154-J154-K154</f>
        <v>97</v>
      </c>
      <c r="M154" s="7">
        <f>AF154+AY154</f>
        <v>86</v>
      </c>
      <c r="N154" s="7">
        <f>AG154+AZ154</f>
        <v>142</v>
      </c>
      <c r="O154" s="7">
        <f>AH154+BA154</f>
        <v>131</v>
      </c>
      <c r="P154" s="7">
        <f>AI154+BB154</f>
        <v>27</v>
      </c>
      <c r="Q154" s="8">
        <f>H154/F154</f>
        <v>0.29965156794425085</v>
      </c>
      <c r="R154" s="9">
        <f>(H154+N154)/(F154+N154)</f>
        <v>0.43854748603351956</v>
      </c>
      <c r="S154" s="9">
        <f>(L154+(I154*2)+(J154*3)+(K154*4))/F154</f>
        <v>0.5836236933797909</v>
      </c>
      <c r="T154" s="10">
        <f>R154+S154</f>
        <v>1.0221711794133106</v>
      </c>
      <c r="U154" s="7" t="str">
        <f>C154</f>
        <v>Trout</v>
      </c>
      <c r="V154" s="7" t="str">
        <f>B154</f>
        <v>Mike</v>
      </c>
      <c r="W154" s="7" t="str">
        <f>D154</f>
        <v>LAA</v>
      </c>
      <c r="X154">
        <v>67</v>
      </c>
      <c r="Y154">
        <v>239</v>
      </c>
      <c r="Z154">
        <v>56</v>
      </c>
      <c r="AA154">
        <v>68</v>
      </c>
      <c r="AB154">
        <v>11</v>
      </c>
      <c r="AC154">
        <v>1</v>
      </c>
      <c r="AD154">
        <v>17</v>
      </c>
      <c r="AE154" s="7">
        <f>AA154-AB154-AC154-AD154</f>
        <v>39</v>
      </c>
      <c r="AF154">
        <v>36</v>
      </c>
      <c r="AG154">
        <v>58</v>
      </c>
      <c r="AH154">
        <v>48</v>
      </c>
      <c r="AI154">
        <v>12</v>
      </c>
      <c r="AJ154" s="9">
        <f>AA154/Y154</f>
        <v>0.28451882845188287</v>
      </c>
      <c r="AK154" s="9">
        <f>(AA154+AG154)/(Y154+AG154)</f>
        <v>0.42424242424242425</v>
      </c>
      <c r="AL154" s="9">
        <f>(AE154+(AB154*2)+(AC154*3)+(AD154*4))/Y154</f>
        <v>0.5523012552301255</v>
      </c>
      <c r="AM154" s="10">
        <f>AK154+AL154</f>
        <v>0.9765436794725497</v>
      </c>
      <c r="AN154" s="7" t="str">
        <f>C154</f>
        <v>Trout</v>
      </c>
      <c r="AO154" s="7" t="str">
        <f>B154</f>
        <v>Mike</v>
      </c>
      <c r="AP154" s="7" t="str">
        <f>D154</f>
        <v>LAA</v>
      </c>
      <c r="AQ154">
        <v>97</v>
      </c>
      <c r="AR154">
        <v>335</v>
      </c>
      <c r="AS154">
        <v>71</v>
      </c>
      <c r="AT154">
        <v>104</v>
      </c>
      <c r="AU154">
        <v>18</v>
      </c>
      <c r="AV154">
        <v>3</v>
      </c>
      <c r="AW154">
        <v>25</v>
      </c>
      <c r="AX154" s="7">
        <f>AT154-AU154-AV154-AW154</f>
        <v>58</v>
      </c>
      <c r="AY154">
        <v>50</v>
      </c>
      <c r="AZ154">
        <v>84</v>
      </c>
      <c r="BA154">
        <v>83</v>
      </c>
      <c r="BB154">
        <v>15</v>
      </c>
      <c r="BC154" s="9">
        <f>AT154/AR154</f>
        <v>0.31044776119402984</v>
      </c>
      <c r="BD154" s="9">
        <f>(AT154+AZ154)/(AR154+AZ154)</f>
        <v>0.4486873508353222</v>
      </c>
      <c r="BE154" s="9">
        <f>(AX154+(AU154*2)+(AV154*3)+(AW154*4))/AR154</f>
        <v>0.6059701492537314</v>
      </c>
      <c r="BF154" s="10">
        <f>BD154+BE154</f>
        <v>1.0546575000890535</v>
      </c>
    </row>
    <row r="155" spans="1:58" ht="12.75">
      <c r="A155" t="s">
        <v>8</v>
      </c>
      <c r="B155" t="s">
        <v>331</v>
      </c>
      <c r="C155" t="s">
        <v>354</v>
      </c>
      <c r="D155" t="s">
        <v>60</v>
      </c>
      <c r="E155" s="7">
        <f>X155+AQ155</f>
        <v>113</v>
      </c>
      <c r="F155" s="7">
        <f>Y155+AR155</f>
        <v>392</v>
      </c>
      <c r="G155" s="7">
        <f>Z155+AS155</f>
        <v>53</v>
      </c>
      <c r="H155" s="7">
        <f>AA155+AT155</f>
        <v>103</v>
      </c>
      <c r="I155" s="7">
        <f>AB155+AU155</f>
        <v>22</v>
      </c>
      <c r="J155" s="7">
        <f>AC155+AV155</f>
        <v>0</v>
      </c>
      <c r="K155" s="2">
        <f>AD155+AW155</f>
        <v>16</v>
      </c>
      <c r="L155" s="7">
        <f>H155-I155-J155-K155</f>
        <v>65</v>
      </c>
      <c r="M155" s="7">
        <f>AF155+AY155</f>
        <v>53</v>
      </c>
      <c r="N155" s="7">
        <f>AG155+AZ155</f>
        <v>48</v>
      </c>
      <c r="O155" s="7">
        <f>AH155+BA155</f>
        <v>47</v>
      </c>
      <c r="P155" s="7">
        <f>AI155+BB155</f>
        <v>6</v>
      </c>
      <c r="Q155" s="8">
        <f>H155/F155</f>
        <v>0.2627551020408163</v>
      </c>
      <c r="R155" s="9">
        <f>(H155+N155)/(F155+N155)</f>
        <v>0.3431818181818182</v>
      </c>
      <c r="S155" s="9">
        <f>(L155+(I155*2)+(J155*3)+(K155*4))/F155</f>
        <v>0.4413265306122449</v>
      </c>
      <c r="T155" s="10">
        <f>R155+S155</f>
        <v>0.7845083487940632</v>
      </c>
      <c r="U155" s="7" t="str">
        <f>C155</f>
        <v>Turner</v>
      </c>
      <c r="V155" s="7" t="str">
        <f>B155</f>
        <v>Justin</v>
      </c>
      <c r="W155" s="7" t="str">
        <f>D155</f>
        <v>LAD</v>
      </c>
      <c r="X155">
        <v>65</v>
      </c>
      <c r="Y155">
        <v>229</v>
      </c>
      <c r="Z155">
        <v>32</v>
      </c>
      <c r="AA155">
        <v>61</v>
      </c>
      <c r="AB155">
        <v>15</v>
      </c>
      <c r="AC155">
        <v>0</v>
      </c>
      <c r="AD155">
        <v>11</v>
      </c>
      <c r="AE155" s="7">
        <f>AA155-AB155-AC155-AD155</f>
        <v>35</v>
      </c>
      <c r="AF155">
        <v>34</v>
      </c>
      <c r="AG155">
        <v>27</v>
      </c>
      <c r="AH155">
        <v>27</v>
      </c>
      <c r="AI155">
        <v>5</v>
      </c>
      <c r="AJ155" s="9">
        <f>AA155/Y155</f>
        <v>0.2663755458515284</v>
      </c>
      <c r="AK155" s="9">
        <f>(AA155+AG155)/(Y155+AG155)</f>
        <v>0.34375</v>
      </c>
      <c r="AL155" s="9">
        <f>(AE155+(AB155*2)+(AC155*3)+(AD155*4))/Y155</f>
        <v>0.4759825327510917</v>
      </c>
      <c r="AM155" s="10">
        <f>AK155+AL155</f>
        <v>0.8197325327510917</v>
      </c>
      <c r="AN155" s="7" t="str">
        <f>C155</f>
        <v>Turner</v>
      </c>
      <c r="AO155" s="7" t="str">
        <f>B155</f>
        <v>Justin</v>
      </c>
      <c r="AP155" s="7" t="str">
        <f>D155</f>
        <v>LAD</v>
      </c>
      <c r="AQ155">
        <v>48</v>
      </c>
      <c r="AR155">
        <v>163</v>
      </c>
      <c r="AS155">
        <v>21</v>
      </c>
      <c r="AT155">
        <v>42</v>
      </c>
      <c r="AU155">
        <v>7</v>
      </c>
      <c r="AV155">
        <v>0</v>
      </c>
      <c r="AW155">
        <v>5</v>
      </c>
      <c r="AX155" s="7">
        <f>AT155-AU155-AV155-AW155</f>
        <v>30</v>
      </c>
      <c r="AY155">
        <v>19</v>
      </c>
      <c r="AZ155">
        <v>21</v>
      </c>
      <c r="BA155">
        <v>20</v>
      </c>
      <c r="BB155">
        <v>1</v>
      </c>
      <c r="BC155" s="9">
        <f>AT155/AR155</f>
        <v>0.25766871165644173</v>
      </c>
      <c r="BD155" s="9">
        <f>(AT155+AZ155)/(AR155+AZ155)</f>
        <v>0.3423913043478261</v>
      </c>
      <c r="BE155" s="9">
        <f>(AX155+(AU155*2)+(AV155*3)+(AW155*4))/AR155</f>
        <v>0.39263803680981596</v>
      </c>
      <c r="BF155" s="10">
        <f>BD155+BE155</f>
        <v>0.7350293411576421</v>
      </c>
    </row>
    <row r="156" spans="1:58" ht="12.75">
      <c r="A156" t="s">
        <v>36</v>
      </c>
      <c r="B156" t="s">
        <v>355</v>
      </c>
      <c r="C156" t="s">
        <v>354</v>
      </c>
      <c r="D156" t="s">
        <v>198</v>
      </c>
      <c r="E156" s="7">
        <f>X156+AQ156</f>
        <v>126</v>
      </c>
      <c r="F156" s="7">
        <f>Y156+AR156</f>
        <v>504</v>
      </c>
      <c r="G156" s="7">
        <f>Z156+AS156</f>
        <v>77</v>
      </c>
      <c r="H156" s="7">
        <f>AA156+AT156</f>
        <v>138</v>
      </c>
      <c r="I156" s="7">
        <f>AB156+AU156</f>
        <v>26</v>
      </c>
      <c r="J156" s="7">
        <f>AC156+AV156</f>
        <v>4</v>
      </c>
      <c r="K156" s="2">
        <f>AD156+AW156</f>
        <v>15</v>
      </c>
      <c r="L156" s="7">
        <f>H156-I156-J156-K156</f>
        <v>93</v>
      </c>
      <c r="M156" s="7">
        <f>AF156+AY156</f>
        <v>52</v>
      </c>
      <c r="N156" s="7">
        <f>AG156+AZ156</f>
        <v>54</v>
      </c>
      <c r="O156" s="7">
        <f>AH156+BA156</f>
        <v>106</v>
      </c>
      <c r="P156" s="7">
        <f>AI156+BB156</f>
        <v>33</v>
      </c>
      <c r="Q156" s="8">
        <f>H156/F156</f>
        <v>0.27380952380952384</v>
      </c>
      <c r="R156" s="9">
        <f>(H156+N156)/(F156+N156)</f>
        <v>0.34408602150537637</v>
      </c>
      <c r="S156" s="9">
        <f>(L156+(I156*2)+(J156*3)+(K156*4))/F156</f>
        <v>0.4305555555555556</v>
      </c>
      <c r="T156" s="10">
        <f>R156+S156</f>
        <v>0.774641577060932</v>
      </c>
      <c r="U156" s="7" t="str">
        <f>C156</f>
        <v>Turner</v>
      </c>
      <c r="V156" s="7" t="str">
        <f>B156</f>
        <v>Trea</v>
      </c>
      <c r="W156" s="7" t="str">
        <f>D156</f>
        <v>WAS</v>
      </c>
      <c r="X156">
        <v>30</v>
      </c>
      <c r="Y156">
        <v>118</v>
      </c>
      <c r="Z156">
        <v>22</v>
      </c>
      <c r="AA156">
        <v>35</v>
      </c>
      <c r="AB156">
        <v>11</v>
      </c>
      <c r="AC156">
        <v>2</v>
      </c>
      <c r="AD156">
        <v>4</v>
      </c>
      <c r="AE156" s="7">
        <f>AA156-AB156-AC156-AD156</f>
        <v>18</v>
      </c>
      <c r="AF156">
        <v>13</v>
      </c>
      <c r="AG156">
        <v>12</v>
      </c>
      <c r="AH156">
        <v>25</v>
      </c>
      <c r="AI156">
        <v>11</v>
      </c>
      <c r="AJ156" s="9">
        <f>AA156/Y156</f>
        <v>0.2966101694915254</v>
      </c>
      <c r="AK156" s="9">
        <f>(AA156+AG156)/(Y156+AG156)</f>
        <v>0.36153846153846153</v>
      </c>
      <c r="AL156" s="9">
        <f>(AE156+(AB156*2)+(AC156*3)+(AD156*4))/Y156</f>
        <v>0.5254237288135594</v>
      </c>
      <c r="AM156" s="10">
        <f>AK156+AL156</f>
        <v>0.8869621903520208</v>
      </c>
      <c r="AN156" s="7" t="str">
        <f>C156</f>
        <v>Turner</v>
      </c>
      <c r="AO156" s="7" t="str">
        <f>B156</f>
        <v>Trea</v>
      </c>
      <c r="AP156" s="7" t="str">
        <f>D156</f>
        <v>WAS</v>
      </c>
      <c r="AQ156">
        <v>96</v>
      </c>
      <c r="AR156">
        <v>386</v>
      </c>
      <c r="AS156">
        <v>55</v>
      </c>
      <c r="AT156">
        <v>103</v>
      </c>
      <c r="AU156">
        <v>15</v>
      </c>
      <c r="AV156">
        <v>2</v>
      </c>
      <c r="AW156">
        <v>11</v>
      </c>
      <c r="AX156" s="7">
        <f>AT156-AU156-AV156-AW156</f>
        <v>75</v>
      </c>
      <c r="AY156">
        <v>39</v>
      </c>
      <c r="AZ156">
        <v>42</v>
      </c>
      <c r="BA156">
        <v>81</v>
      </c>
      <c r="BB156">
        <v>22</v>
      </c>
      <c r="BC156" s="9">
        <f>AT156/AR156</f>
        <v>0.266839378238342</v>
      </c>
      <c r="BD156" s="9">
        <f>(AT156+AZ156)/(AR156+AZ156)</f>
        <v>0.338785046728972</v>
      </c>
      <c r="BE156" s="9">
        <f>(AX156+(AU156*2)+(AV156*3)+(AW156*4))/AR156</f>
        <v>0.4015544041450777</v>
      </c>
      <c r="BF156" s="10">
        <f>BD156+BE156</f>
        <v>0.7403394508740497</v>
      </c>
    </row>
    <row r="157" spans="1:58" ht="12.75">
      <c r="A157" t="s">
        <v>63</v>
      </c>
      <c r="B157" t="s">
        <v>331</v>
      </c>
      <c r="C157" t="s">
        <v>356</v>
      </c>
      <c r="D157" t="s">
        <v>285</v>
      </c>
      <c r="E157" s="7">
        <f>X157+AQ157</f>
        <v>165</v>
      </c>
      <c r="F157" s="7">
        <f>Y157+AR157</f>
        <v>613</v>
      </c>
      <c r="G157" s="7">
        <f>Z157+AS157</f>
        <v>99</v>
      </c>
      <c r="H157" s="7">
        <f>AA157+AT157</f>
        <v>162</v>
      </c>
      <c r="I157" s="7">
        <f>AB157+AU157</f>
        <v>33</v>
      </c>
      <c r="J157" s="7">
        <f>AC157+AV157</f>
        <v>0</v>
      </c>
      <c r="K157" s="2">
        <f>AD157+AW157</f>
        <v>39</v>
      </c>
      <c r="L157" s="7">
        <f>H157-I157-J157-K157</f>
        <v>90</v>
      </c>
      <c r="M157" s="7">
        <f>AF157+AY157</f>
        <v>109</v>
      </c>
      <c r="N157" s="7">
        <f>AG157+AZ157</f>
        <v>85</v>
      </c>
      <c r="O157" s="7">
        <f>AH157+BA157</f>
        <v>203</v>
      </c>
      <c r="P157" s="7">
        <f>AI157+BB157</f>
        <v>13</v>
      </c>
      <c r="Q157" s="8">
        <f>H157/F157</f>
        <v>0.2642740619902121</v>
      </c>
      <c r="R157" s="9">
        <f>(H157+N157)/(F157+N157)</f>
        <v>0.3538681948424069</v>
      </c>
      <c r="S157" s="9">
        <f>(L157+(I157*2)+(J157*3)+(K157*4))/F157</f>
        <v>0.5089722675367048</v>
      </c>
      <c r="T157" s="10">
        <f>R157+S157</f>
        <v>0.8628404623791117</v>
      </c>
      <c r="U157" s="7" t="str">
        <f>C157</f>
        <v>Upton</v>
      </c>
      <c r="V157" s="7" t="str">
        <f>B157</f>
        <v>Justin</v>
      </c>
      <c r="W157" s="7" t="str">
        <f>D157</f>
        <v>LAA</v>
      </c>
      <c r="X157">
        <v>71</v>
      </c>
      <c r="Y157">
        <v>266</v>
      </c>
      <c r="Z157">
        <v>49</v>
      </c>
      <c r="AA157">
        <v>75</v>
      </c>
      <c r="AB157">
        <v>23</v>
      </c>
      <c r="AC157">
        <v>0</v>
      </c>
      <c r="AD157">
        <v>20</v>
      </c>
      <c r="AE157" s="7">
        <f>AA157-AB157-AC157-AD157</f>
        <v>32</v>
      </c>
      <c r="AF157">
        <v>55</v>
      </c>
      <c r="AG157">
        <v>38</v>
      </c>
      <c r="AH157">
        <v>92</v>
      </c>
      <c r="AI157">
        <v>8</v>
      </c>
      <c r="AJ157" s="9">
        <f>AA157/Y157</f>
        <v>0.2819548872180451</v>
      </c>
      <c r="AK157" s="9">
        <f>(AA157+AG157)/(Y157+AG157)</f>
        <v>0.3717105263157895</v>
      </c>
      <c r="AL157" s="9">
        <f>(AE157+(AB157*2)+(AC157*3)+(AD157*4))/Y157</f>
        <v>0.5939849624060151</v>
      </c>
      <c r="AM157" s="10">
        <f>AK157+AL157</f>
        <v>0.9656954887218046</v>
      </c>
      <c r="AN157" s="7" t="str">
        <f>C157</f>
        <v>Upton</v>
      </c>
      <c r="AO157" s="7" t="str">
        <f>B157</f>
        <v>Justin</v>
      </c>
      <c r="AP157" s="7" t="str">
        <f>D157</f>
        <v>LAA</v>
      </c>
      <c r="AQ157">
        <v>94</v>
      </c>
      <c r="AR157">
        <v>347</v>
      </c>
      <c r="AS157">
        <v>50</v>
      </c>
      <c r="AT157">
        <v>87</v>
      </c>
      <c r="AU157">
        <v>10</v>
      </c>
      <c r="AV157">
        <v>0</v>
      </c>
      <c r="AW157">
        <v>19</v>
      </c>
      <c r="AX157" s="7">
        <f>AT157-AU157-AV157-AW157</f>
        <v>58</v>
      </c>
      <c r="AY157">
        <v>54</v>
      </c>
      <c r="AZ157">
        <v>47</v>
      </c>
      <c r="BA157">
        <v>111</v>
      </c>
      <c r="BB157">
        <v>5</v>
      </c>
      <c r="BC157" s="9">
        <f>AT157/AR157</f>
        <v>0.2507204610951009</v>
      </c>
      <c r="BD157" s="9">
        <f>(AT157+AZ157)/(AR157+AZ157)</f>
        <v>0.3401015228426396</v>
      </c>
      <c r="BE157" s="9">
        <f>(AX157+(AU157*2)+(AV157*3)+(AW157*4))/AR157</f>
        <v>0.4438040345821326</v>
      </c>
      <c r="BF157" s="10">
        <f>BD157+BE157</f>
        <v>0.7839055574247722</v>
      </c>
    </row>
    <row r="158" spans="1:58" ht="12.75">
      <c r="A158" t="s">
        <v>10</v>
      </c>
      <c r="B158" t="s">
        <v>357</v>
      </c>
      <c r="C158" t="s">
        <v>358</v>
      </c>
      <c r="D158" t="s">
        <v>285</v>
      </c>
      <c r="E158" s="7">
        <f>X158+AQ158</f>
        <v>147</v>
      </c>
      <c r="F158" s="7">
        <f>Y158+AR158</f>
        <v>424</v>
      </c>
      <c r="G158" s="7">
        <f>Z158+AS158</f>
        <v>45</v>
      </c>
      <c r="H158" s="7">
        <f>AA158+AT158</f>
        <v>88</v>
      </c>
      <c r="I158" s="7">
        <f>AB158+AU158</f>
        <v>18</v>
      </c>
      <c r="J158" s="7">
        <f>AC158+AV158</f>
        <v>0</v>
      </c>
      <c r="K158" s="2">
        <f>AD158+AW158</f>
        <v>25</v>
      </c>
      <c r="L158" s="7">
        <f>H158-I158-J158-K158</f>
        <v>45</v>
      </c>
      <c r="M158" s="7">
        <f>AF158+AY158</f>
        <v>72</v>
      </c>
      <c r="N158" s="7">
        <f>AG158+AZ158</f>
        <v>43</v>
      </c>
      <c r="O158" s="7">
        <f>AH158+BA158</f>
        <v>144</v>
      </c>
      <c r="P158" s="7">
        <f>AI158+BB158</f>
        <v>2</v>
      </c>
      <c r="Q158" s="8">
        <f>H158/F158</f>
        <v>0.20754716981132076</v>
      </c>
      <c r="R158" s="9">
        <f>(H158+N158)/(F158+N158)</f>
        <v>0.28051391862955033</v>
      </c>
      <c r="S158" s="9">
        <f>(L158+(I158*2)+(J158*3)+(K158*4))/F158</f>
        <v>0.4268867924528302</v>
      </c>
      <c r="T158" s="10">
        <f>R158+S158</f>
        <v>0.7074007110823806</v>
      </c>
      <c r="U158" s="7" t="str">
        <f>C158</f>
        <v>Valbuena</v>
      </c>
      <c r="V158" s="7" t="str">
        <f>B158</f>
        <v>Luis</v>
      </c>
      <c r="W158" s="7" t="str">
        <f>D158</f>
        <v>LAA</v>
      </c>
      <c r="X158">
        <v>61</v>
      </c>
      <c r="Y158">
        <v>174</v>
      </c>
      <c r="Z158">
        <v>24</v>
      </c>
      <c r="AA158">
        <v>37</v>
      </c>
      <c r="AB158">
        <v>10</v>
      </c>
      <c r="AC158">
        <v>0</v>
      </c>
      <c r="AD158">
        <v>16</v>
      </c>
      <c r="AE158" s="7">
        <f>AA158-AB158-AC158-AD158</f>
        <v>11</v>
      </c>
      <c r="AF158">
        <v>42</v>
      </c>
      <c r="AG158">
        <v>28</v>
      </c>
      <c r="AH158">
        <v>53</v>
      </c>
      <c r="AI158">
        <v>0</v>
      </c>
      <c r="AJ158" s="9">
        <f>AA158/Y158</f>
        <v>0.21264367816091953</v>
      </c>
      <c r="AK158" s="9">
        <f>(AA158+AG158)/(Y158+AG158)</f>
        <v>0.3217821782178218</v>
      </c>
      <c r="AL158" s="9">
        <f>(AE158+(AB158*2)+(AC158*3)+(AD158*4))/Y158</f>
        <v>0.5459770114942529</v>
      </c>
      <c r="AM158" s="10">
        <f>AK158+AL158</f>
        <v>0.8677591897120747</v>
      </c>
      <c r="AN158" s="7" t="str">
        <f>C158</f>
        <v>Valbuena</v>
      </c>
      <c r="AO158" s="7" t="str">
        <f>B158</f>
        <v>Luis</v>
      </c>
      <c r="AP158" s="7" t="str">
        <f>D158</f>
        <v>LAA</v>
      </c>
      <c r="AQ158">
        <v>86</v>
      </c>
      <c r="AR158">
        <v>250</v>
      </c>
      <c r="AS158">
        <v>21</v>
      </c>
      <c r="AT158">
        <v>51</v>
      </c>
      <c r="AU158">
        <v>8</v>
      </c>
      <c r="AV158">
        <v>0</v>
      </c>
      <c r="AW158">
        <v>9</v>
      </c>
      <c r="AX158" s="7">
        <f>AT158-AU158-AV158-AW158</f>
        <v>34</v>
      </c>
      <c r="AY158">
        <v>30</v>
      </c>
      <c r="AZ158">
        <v>15</v>
      </c>
      <c r="BA158">
        <v>91</v>
      </c>
      <c r="BB158">
        <v>2</v>
      </c>
      <c r="BC158" s="9">
        <f>AT158/AR158</f>
        <v>0.204</v>
      </c>
      <c r="BD158" s="9">
        <f>(AT158+AZ158)/(AR158+AZ158)</f>
        <v>0.2490566037735849</v>
      </c>
      <c r="BE158" s="9">
        <f>(AX158+(AU158*2)+(AV158*3)+(AW158*4))/AR158</f>
        <v>0.344</v>
      </c>
      <c r="BF158" s="10">
        <f>BD158+BE158</f>
        <v>0.5930566037735849</v>
      </c>
    </row>
    <row r="159" spans="1:58" ht="12.75">
      <c r="A159" t="s">
        <v>8</v>
      </c>
      <c r="B159" t="s">
        <v>359</v>
      </c>
      <c r="C159" t="s">
        <v>360</v>
      </c>
      <c r="D159" t="s">
        <v>269</v>
      </c>
      <c r="E159" s="7">
        <f>X159+AQ159</f>
        <v>97</v>
      </c>
      <c r="F159" s="7">
        <f>Y159+AR159</f>
        <v>303</v>
      </c>
      <c r="G159" s="7">
        <f>Z159+AS159</f>
        <v>39</v>
      </c>
      <c r="H159" s="7">
        <f>AA159+AT159</f>
        <v>74</v>
      </c>
      <c r="I159" s="7">
        <f>AB159+AU159</f>
        <v>12</v>
      </c>
      <c r="J159" s="7">
        <f>AC159+AV159</f>
        <v>0</v>
      </c>
      <c r="K159" s="2">
        <f>AD159+AW159</f>
        <v>23</v>
      </c>
      <c r="L159" s="7">
        <f>H159-I159-J159-K159</f>
        <v>39</v>
      </c>
      <c r="M159" s="7">
        <f>AF159+AY159</f>
        <v>50</v>
      </c>
      <c r="N159" s="7">
        <f>AG159+AZ159</f>
        <v>17</v>
      </c>
      <c r="O159" s="7">
        <f>AH159+BA159</f>
        <v>95</v>
      </c>
      <c r="P159" s="7">
        <f>AI159+BB159</f>
        <v>2</v>
      </c>
      <c r="Q159" s="8">
        <f>H159/F159</f>
        <v>0.24422442244224424</v>
      </c>
      <c r="R159" s="9">
        <f>(H159+N159)/(F159+N159)</f>
        <v>0.284375</v>
      </c>
      <c r="S159" s="9">
        <f>(L159+(I159*2)+(J159*3)+(K159*4))/F159</f>
        <v>0.5115511551155115</v>
      </c>
      <c r="T159" s="10">
        <f>R159+S159</f>
        <v>0.7959261551155115</v>
      </c>
      <c r="U159" s="7" t="str">
        <f>C159</f>
        <v>Villanueva</v>
      </c>
      <c r="V159" s="7" t="str">
        <f>B159</f>
        <v>Christian</v>
      </c>
      <c r="W159" s="7" t="str">
        <f>D159</f>
        <v>SD</v>
      </c>
      <c r="X159">
        <v>12</v>
      </c>
      <c r="Y159">
        <v>32</v>
      </c>
      <c r="Z159">
        <v>5</v>
      </c>
      <c r="AA159">
        <v>11</v>
      </c>
      <c r="AB159">
        <v>1</v>
      </c>
      <c r="AC159">
        <v>0</v>
      </c>
      <c r="AD159">
        <v>4</v>
      </c>
      <c r="AE159" s="7">
        <f>AA159-AB159-AC159-AD159</f>
        <v>6</v>
      </c>
      <c r="AF159">
        <v>7</v>
      </c>
      <c r="AG159">
        <v>0</v>
      </c>
      <c r="AH159">
        <v>10</v>
      </c>
      <c r="AI159">
        <v>0</v>
      </c>
      <c r="AJ159" s="9">
        <f>AA159/Y159</f>
        <v>0.34375</v>
      </c>
      <c r="AK159" s="9">
        <f>(AA159+AG159)/(Y159+AG159)</f>
        <v>0.34375</v>
      </c>
      <c r="AL159" s="9">
        <f>(AE159+(AB159*2)+(AC159*3)+(AD159*4))/Y159</f>
        <v>0.75</v>
      </c>
      <c r="AM159" s="10">
        <f>AK159+AL159</f>
        <v>1.09375</v>
      </c>
      <c r="AN159" s="7" t="str">
        <f>C159</f>
        <v>Villanueva</v>
      </c>
      <c r="AO159" s="7" t="str">
        <f>B159</f>
        <v>Christian</v>
      </c>
      <c r="AP159" s="7" t="str">
        <f>D159</f>
        <v>SD</v>
      </c>
      <c r="AQ159">
        <v>85</v>
      </c>
      <c r="AR159">
        <v>271</v>
      </c>
      <c r="AS159">
        <v>34</v>
      </c>
      <c r="AT159">
        <v>63</v>
      </c>
      <c r="AU159">
        <v>11</v>
      </c>
      <c r="AV159">
        <v>0</v>
      </c>
      <c r="AW159">
        <v>19</v>
      </c>
      <c r="AX159" s="7">
        <f>AT159-AU159-AV159-AW159</f>
        <v>33</v>
      </c>
      <c r="AY159">
        <v>43</v>
      </c>
      <c r="AZ159">
        <v>17</v>
      </c>
      <c r="BA159">
        <v>85</v>
      </c>
      <c r="BB159">
        <v>2</v>
      </c>
      <c r="BC159" s="9">
        <f>AT159/AR159</f>
        <v>0.23247232472324722</v>
      </c>
      <c r="BD159" s="9">
        <f>(AT159+AZ159)/(AR159+AZ159)</f>
        <v>0.2777777777777778</v>
      </c>
      <c r="BE159" s="9">
        <f>(AX159+(AU159*2)+(AV159*3)+(AW159*4))/AR159</f>
        <v>0.4833948339483395</v>
      </c>
      <c r="BF159" s="10">
        <f>BD159+BE159</f>
        <v>0.7611726117261173</v>
      </c>
    </row>
    <row r="160" spans="1:58" ht="12.75">
      <c r="A160" t="s">
        <v>10</v>
      </c>
      <c r="B160" t="s">
        <v>159</v>
      </c>
      <c r="C160" t="s">
        <v>361</v>
      </c>
      <c r="D160" t="s">
        <v>147</v>
      </c>
      <c r="E160" s="7">
        <f>X160+AQ160</f>
        <v>169</v>
      </c>
      <c r="F160" s="7">
        <f>Y160+AR160</f>
        <v>587</v>
      </c>
      <c r="G160" s="7">
        <f>Z160+AS160</f>
        <v>96</v>
      </c>
      <c r="H160" s="7">
        <f>AA160+AT160</f>
        <v>179</v>
      </c>
      <c r="I160" s="7">
        <f>AB160+AU160</f>
        <v>36</v>
      </c>
      <c r="J160" s="7">
        <f>AC160+AV160</f>
        <v>2</v>
      </c>
      <c r="K160" s="2">
        <f>AD160+AW160</f>
        <v>19</v>
      </c>
      <c r="L160" s="7">
        <f>H160-I160-J160-K160</f>
        <v>122</v>
      </c>
      <c r="M160" s="7">
        <f>AF160+AY160</f>
        <v>82</v>
      </c>
      <c r="N160" s="7">
        <f>AG160+AZ160</f>
        <v>145</v>
      </c>
      <c r="O160" s="7">
        <f>AH160+BA160</f>
        <v>104</v>
      </c>
      <c r="P160" s="7">
        <f>AI160+BB160</f>
        <v>3</v>
      </c>
      <c r="Q160" s="8">
        <f>H160/F160</f>
        <v>0.3049403747870528</v>
      </c>
      <c r="R160" s="9">
        <f>(H160+N160)/(F160+N160)</f>
        <v>0.4426229508196721</v>
      </c>
      <c r="S160" s="9">
        <f>(L160+(I160*2)+(J160*3)+(K160*4))/F160</f>
        <v>0.47018739352640543</v>
      </c>
      <c r="T160" s="10">
        <f>R160+S160</f>
        <v>0.9128103443460776</v>
      </c>
      <c r="U160" s="7" t="str">
        <f>C160</f>
        <v>Votto</v>
      </c>
      <c r="V160" s="7" t="str">
        <f>B160</f>
        <v>Joey</v>
      </c>
      <c r="W160" s="7" t="str">
        <f>D160</f>
        <v>CIN</v>
      </c>
      <c r="X160">
        <v>74</v>
      </c>
      <c r="Y160">
        <v>245</v>
      </c>
      <c r="Z160">
        <v>41</v>
      </c>
      <c r="AA160">
        <v>80</v>
      </c>
      <c r="AB160">
        <v>15</v>
      </c>
      <c r="AC160">
        <v>0</v>
      </c>
      <c r="AD160">
        <v>10</v>
      </c>
      <c r="AE160" s="7">
        <f>AA160-AB160-AC160-AD160</f>
        <v>55</v>
      </c>
      <c r="AF160">
        <v>32</v>
      </c>
      <c r="AG160">
        <v>72</v>
      </c>
      <c r="AH160">
        <v>41</v>
      </c>
      <c r="AI160">
        <v>2</v>
      </c>
      <c r="AJ160" s="9">
        <f>AA160/Y160</f>
        <v>0.32653061224489793</v>
      </c>
      <c r="AK160" s="9">
        <f>(AA160+AG160)/(Y160+AG160)</f>
        <v>0.4794952681388013</v>
      </c>
      <c r="AL160" s="9">
        <f>(AE160+(AB160*2)+(AC160*3)+(AD160*4))/Y160</f>
        <v>0.5102040816326531</v>
      </c>
      <c r="AM160" s="10">
        <f>AK160+AL160</f>
        <v>0.9896993497714544</v>
      </c>
      <c r="AN160" s="7" t="str">
        <f>C160</f>
        <v>Votto</v>
      </c>
      <c r="AO160" s="7" t="str">
        <f>B160</f>
        <v>Joey</v>
      </c>
      <c r="AP160" s="7" t="str">
        <f>D160</f>
        <v>CIN</v>
      </c>
      <c r="AQ160">
        <v>95</v>
      </c>
      <c r="AR160">
        <v>342</v>
      </c>
      <c r="AS160">
        <v>55</v>
      </c>
      <c r="AT160">
        <v>99</v>
      </c>
      <c r="AU160">
        <v>21</v>
      </c>
      <c r="AV160">
        <v>2</v>
      </c>
      <c r="AW160">
        <v>9</v>
      </c>
      <c r="AX160" s="7">
        <f>AT160-AU160-AV160-AW160</f>
        <v>67</v>
      </c>
      <c r="AY160">
        <v>50</v>
      </c>
      <c r="AZ160">
        <v>73</v>
      </c>
      <c r="BA160">
        <v>63</v>
      </c>
      <c r="BB160">
        <v>1</v>
      </c>
      <c r="BC160" s="9">
        <f>AT160/AR160</f>
        <v>0.2894736842105263</v>
      </c>
      <c r="BD160" s="9">
        <f>(AT160+AZ160)/(AR160+AZ160)</f>
        <v>0.41445783132530123</v>
      </c>
      <c r="BE160" s="9">
        <f>(AX160+(AU160*2)+(AV160*3)+(AW160*4))/AR160</f>
        <v>0.4415204678362573</v>
      </c>
      <c r="BF160" s="10">
        <f>BD160+BE160</f>
        <v>0.8559782991615585</v>
      </c>
    </row>
    <row r="161" spans="1:58" ht="12.75">
      <c r="A161" t="s">
        <v>50</v>
      </c>
      <c r="B161" t="s">
        <v>239</v>
      </c>
      <c r="C161" t="s">
        <v>362</v>
      </c>
      <c r="D161" t="s">
        <v>156</v>
      </c>
      <c r="E161" s="7">
        <f>X161+AQ161</f>
        <v>160</v>
      </c>
      <c r="F161" s="7">
        <f>Y161+AR161</f>
        <v>518</v>
      </c>
      <c r="G161" s="7">
        <f>Z161+AS161</f>
        <v>69</v>
      </c>
      <c r="H161" s="7">
        <f>AA161+AT161</f>
        <v>139</v>
      </c>
      <c r="I161" s="7">
        <f>AB161+AU161</f>
        <v>19</v>
      </c>
      <c r="J161" s="7">
        <f>AC161+AV161</f>
        <v>6</v>
      </c>
      <c r="K161" s="2">
        <f>AD161+AW161</f>
        <v>22</v>
      </c>
      <c r="L161" s="7">
        <f>H161-I161-J161-K161</f>
        <v>92</v>
      </c>
      <c r="M161" s="7">
        <f>AF161+AY161</f>
        <v>88</v>
      </c>
      <c r="N161" s="7">
        <f>AG161+AZ161</f>
        <v>40</v>
      </c>
      <c r="O161" s="7">
        <f>AH161+BA161</f>
        <v>154</v>
      </c>
      <c r="P161" s="7">
        <f>AI161+BB161</f>
        <v>3</v>
      </c>
      <c r="Q161" s="8">
        <f>H161/F161</f>
        <v>0.26833976833976836</v>
      </c>
      <c r="R161" s="9">
        <f>(H161+N161)/(F161+N161)</f>
        <v>0.3207885304659498</v>
      </c>
      <c r="S161" s="9">
        <f>(L161+(I161*2)+(J161*3)+(K161*4))/F161</f>
        <v>0.4555984555984556</v>
      </c>
      <c r="T161" s="10">
        <f>R161+S161</f>
        <v>0.7763869860644054</v>
      </c>
      <c r="U161" s="7" t="str">
        <f>C161</f>
        <v>Williams</v>
      </c>
      <c r="V161" s="7" t="str">
        <f>B161</f>
        <v>Nick</v>
      </c>
      <c r="W161" s="7" t="str">
        <f>D161</f>
        <v>PHI</v>
      </c>
      <c r="X161">
        <v>73</v>
      </c>
      <c r="Y161">
        <v>281</v>
      </c>
      <c r="Z161">
        <v>41</v>
      </c>
      <c r="AA161">
        <v>81</v>
      </c>
      <c r="AB161">
        <v>12</v>
      </c>
      <c r="AC161">
        <v>4</v>
      </c>
      <c r="AD161">
        <v>11</v>
      </c>
      <c r="AE161" s="7">
        <f>AA161-AB161-AC161-AD161</f>
        <v>54</v>
      </c>
      <c r="AF161">
        <v>54</v>
      </c>
      <c r="AG161">
        <v>18</v>
      </c>
      <c r="AH161">
        <v>90</v>
      </c>
      <c r="AI161">
        <v>1</v>
      </c>
      <c r="AJ161" s="9">
        <f>AA161/Y161</f>
        <v>0.28825622775800713</v>
      </c>
      <c r="AK161" s="9">
        <f>(AA161+AG161)/(Y161+AG161)</f>
        <v>0.3311036789297659</v>
      </c>
      <c r="AL161" s="9">
        <f>(AE161+(AB161*2)+(AC161*3)+(AD161*4))/Y161</f>
        <v>0.47686832740213525</v>
      </c>
      <c r="AM161" s="10">
        <f>AK161+AL161</f>
        <v>0.8079720063319011</v>
      </c>
      <c r="AN161" s="7" t="str">
        <f>C161</f>
        <v>Williams</v>
      </c>
      <c r="AO161" s="7" t="str">
        <f>B161</f>
        <v>Nick</v>
      </c>
      <c r="AP161" s="7" t="str">
        <f>D161</f>
        <v>PHI</v>
      </c>
      <c r="AQ161">
        <v>87</v>
      </c>
      <c r="AR161">
        <v>237</v>
      </c>
      <c r="AS161">
        <v>28</v>
      </c>
      <c r="AT161">
        <v>58</v>
      </c>
      <c r="AU161">
        <v>7</v>
      </c>
      <c r="AV161">
        <v>2</v>
      </c>
      <c r="AW161">
        <v>11</v>
      </c>
      <c r="AX161" s="7">
        <f>AT161-AU161-AV161-AW161</f>
        <v>38</v>
      </c>
      <c r="AY161">
        <v>34</v>
      </c>
      <c r="AZ161">
        <v>22</v>
      </c>
      <c r="BA161">
        <v>64</v>
      </c>
      <c r="BB161">
        <v>2</v>
      </c>
      <c r="BC161" s="9">
        <f>AT161/AR161</f>
        <v>0.24472573839662448</v>
      </c>
      <c r="BD161" s="9">
        <f>(AT161+AZ161)/(AR161+AZ161)</f>
        <v>0.3088803088803089</v>
      </c>
      <c r="BE161" s="9">
        <f>(AX161+(AU161*2)+(AV161*3)+(AW161*4))/AR161</f>
        <v>0.43037974683544306</v>
      </c>
      <c r="BF161" s="10">
        <f>BD161+BE161</f>
        <v>0.7392600557157519</v>
      </c>
    </row>
    <row r="162" spans="1:58" ht="12.75">
      <c r="A162" t="s">
        <v>69</v>
      </c>
      <c r="B162" t="s">
        <v>359</v>
      </c>
      <c r="C162" t="s">
        <v>363</v>
      </c>
      <c r="D162" t="s">
        <v>364</v>
      </c>
      <c r="E162" s="7">
        <f>X162+AQ162</f>
        <v>154</v>
      </c>
      <c r="F162" s="7">
        <f>Y162+AR162</f>
        <v>595</v>
      </c>
      <c r="G162" s="7">
        <f>Z162+AS162</f>
        <v>103</v>
      </c>
      <c r="H162" s="7">
        <f>AA162+AT162</f>
        <v>172</v>
      </c>
      <c r="I162" s="7">
        <f>AB162+AU162</f>
        <v>35</v>
      </c>
      <c r="J162" s="7">
        <f>AC162+AV162</f>
        <v>4</v>
      </c>
      <c r="K162" s="2">
        <f>AD162+AW162</f>
        <v>21</v>
      </c>
      <c r="L162" s="7">
        <f>H162-I162-J162-K162</f>
        <v>112</v>
      </c>
      <c r="M162" s="7">
        <f>AF162+AY162</f>
        <v>81</v>
      </c>
      <c r="N162" s="7">
        <f>AG162+AZ162</f>
        <v>75</v>
      </c>
      <c r="O162" s="7">
        <f>AH162+BA162</f>
        <v>152</v>
      </c>
      <c r="P162" s="7">
        <f>AI162+BB162</f>
        <v>20</v>
      </c>
      <c r="Q162" s="8">
        <f>H162/F162</f>
        <v>0.28907563025210087</v>
      </c>
      <c r="R162" s="9">
        <f>(H162+N162)/(F162+N162)</f>
        <v>0.3686567164179104</v>
      </c>
      <c r="S162" s="9">
        <f>(L162+(I162*2)+(J162*3)+(K162*4))/F162</f>
        <v>0.4672268907563025</v>
      </c>
      <c r="T162" s="10">
        <f>R162+S162</f>
        <v>0.835883607174213</v>
      </c>
      <c r="U162" s="7" t="str">
        <f>C162</f>
        <v>Yelich</v>
      </c>
      <c r="V162" s="7" t="str">
        <f>B162</f>
        <v>Christian</v>
      </c>
      <c r="W162" s="7" t="str">
        <f>D162</f>
        <v>MIA / MIL</v>
      </c>
      <c r="X162">
        <v>72</v>
      </c>
      <c r="Y162">
        <v>277</v>
      </c>
      <c r="Z162">
        <v>43</v>
      </c>
      <c r="AA162">
        <v>79</v>
      </c>
      <c r="AB162">
        <v>19</v>
      </c>
      <c r="AC162">
        <v>2</v>
      </c>
      <c r="AD162">
        <v>10</v>
      </c>
      <c r="AE162" s="7">
        <f>AA162-AB162-AC162-AD162</f>
        <v>48</v>
      </c>
      <c r="AF162">
        <v>38</v>
      </c>
      <c r="AG162">
        <v>42</v>
      </c>
      <c r="AH162">
        <v>69</v>
      </c>
      <c r="AI162">
        <v>8</v>
      </c>
      <c r="AJ162" s="9">
        <f>AA162/Y162</f>
        <v>0.2851985559566787</v>
      </c>
      <c r="AK162" s="9">
        <f>(AA162+AG162)/(Y162+AG162)</f>
        <v>0.3793103448275862</v>
      </c>
      <c r="AL162" s="9">
        <f>(AE162+(AB162*2)+(AC162*3)+(AD162*4))/Y162</f>
        <v>0.47653429602888087</v>
      </c>
      <c r="AM162" s="10">
        <f>AK162+AL162</f>
        <v>0.855844640856467</v>
      </c>
      <c r="AN162" s="7" t="str">
        <f>C162</f>
        <v>Yelich</v>
      </c>
      <c r="AO162" s="7" t="str">
        <f>B162</f>
        <v>Christian</v>
      </c>
      <c r="AP162" s="7" t="str">
        <f>D162</f>
        <v>MIA / MIL</v>
      </c>
      <c r="AQ162">
        <v>82</v>
      </c>
      <c r="AR162">
        <v>318</v>
      </c>
      <c r="AS162">
        <v>60</v>
      </c>
      <c r="AT162">
        <v>93</v>
      </c>
      <c r="AU162">
        <v>16</v>
      </c>
      <c r="AV162">
        <v>2</v>
      </c>
      <c r="AW162">
        <v>11</v>
      </c>
      <c r="AX162" s="7">
        <f>AT162-AU162-AV162-AW162</f>
        <v>64</v>
      </c>
      <c r="AY162">
        <v>43</v>
      </c>
      <c r="AZ162">
        <v>33</v>
      </c>
      <c r="BA162">
        <v>83</v>
      </c>
      <c r="BB162">
        <v>12</v>
      </c>
      <c r="BC162" s="9">
        <f>AT162/AR162</f>
        <v>0.29245283018867924</v>
      </c>
      <c r="BD162" s="9">
        <f>(AT162+AZ162)/(AR162+AZ162)</f>
        <v>0.358974358974359</v>
      </c>
      <c r="BE162" s="9">
        <f>(AX162+(AU162*2)+(AV162*3)+(AW162*4))/AR162</f>
        <v>0.4591194968553459</v>
      </c>
      <c r="BF162" s="10">
        <f>BD162+BE162</f>
        <v>0.8180938558297048</v>
      </c>
    </row>
    <row r="163" spans="1:58" ht="12.75">
      <c r="A163" t="s">
        <v>10</v>
      </c>
      <c r="B163" t="s">
        <v>77</v>
      </c>
      <c r="C163" t="s">
        <v>365</v>
      </c>
      <c r="D163" t="s">
        <v>198</v>
      </c>
      <c r="E163" s="7">
        <f>X163+AQ163</f>
        <v>97</v>
      </c>
      <c r="F163" s="7">
        <f>Y163+AR163</f>
        <v>342</v>
      </c>
      <c r="G163" s="7">
        <f>Z163+AS163</f>
        <v>49</v>
      </c>
      <c r="H163" s="7">
        <f>AA163+AT163</f>
        <v>86</v>
      </c>
      <c r="I163" s="7">
        <f>AB163+AU163</f>
        <v>14</v>
      </c>
      <c r="J163" s="7">
        <f>AC163+AV163</f>
        <v>2</v>
      </c>
      <c r="K163" s="2">
        <f>AD163+AW163</f>
        <v>22</v>
      </c>
      <c r="L163" s="7">
        <f>H163-I163-J163-K163</f>
        <v>48</v>
      </c>
      <c r="M163" s="7">
        <f>AF163+AY163</f>
        <v>61</v>
      </c>
      <c r="N163" s="7">
        <f>AG163+AZ163</f>
        <v>31</v>
      </c>
      <c r="O163" s="7">
        <f>AH163+BA163</f>
        <v>88</v>
      </c>
      <c r="P163" s="7">
        <f>AI163+BB163</f>
        <v>0</v>
      </c>
      <c r="Q163" s="8">
        <f>H163/F163</f>
        <v>0.25146198830409355</v>
      </c>
      <c r="R163" s="9">
        <f>(H163+N163)/(F163+N163)</f>
        <v>0.3136729222520107</v>
      </c>
      <c r="S163" s="9">
        <f>(L163+(I163*2)+(J163*3)+(K163*4))/F163</f>
        <v>0.49707602339181284</v>
      </c>
      <c r="T163" s="10">
        <f>R163+S163</f>
        <v>0.8107489456438235</v>
      </c>
      <c r="U163" s="7" t="str">
        <f>C163</f>
        <v>Zimmerman</v>
      </c>
      <c r="V163" s="7" t="str">
        <f>B163</f>
        <v>Ryan</v>
      </c>
      <c r="W163" s="7" t="str">
        <f>D163</f>
        <v>WAS</v>
      </c>
      <c r="X163">
        <v>64</v>
      </c>
      <c r="Y163">
        <v>227</v>
      </c>
      <c r="Z163">
        <v>38</v>
      </c>
      <c r="AA163">
        <v>61</v>
      </c>
      <c r="AB163">
        <v>11</v>
      </c>
      <c r="AC163">
        <v>0</v>
      </c>
      <c r="AD163">
        <v>17</v>
      </c>
      <c r="AE163" s="7">
        <f>AA163-AB163-AC163-AD163</f>
        <v>33</v>
      </c>
      <c r="AF163">
        <v>45</v>
      </c>
      <c r="AG163">
        <v>22</v>
      </c>
      <c r="AH163">
        <v>64</v>
      </c>
      <c r="AI163">
        <v>0</v>
      </c>
      <c r="AJ163" s="9">
        <f>AA163/Y163</f>
        <v>0.2687224669603524</v>
      </c>
      <c r="AK163" s="9">
        <f>(AA163+AG163)/(Y163+AG163)</f>
        <v>0.3333333333333333</v>
      </c>
      <c r="AL163" s="9">
        <f>(AE163+(AB163*2)+(AC163*3)+(AD163*4))/Y163</f>
        <v>0.5418502202643172</v>
      </c>
      <c r="AM163" s="10">
        <f>AK163+AL163</f>
        <v>0.8751835535976504</v>
      </c>
      <c r="AN163" s="7" t="str">
        <f>C163</f>
        <v>Zimmerman</v>
      </c>
      <c r="AO163" s="7" t="str">
        <f>B163</f>
        <v>Ryan</v>
      </c>
      <c r="AP163" s="7" t="str">
        <f>D163</f>
        <v>WAS</v>
      </c>
      <c r="AQ163">
        <v>33</v>
      </c>
      <c r="AR163">
        <v>115</v>
      </c>
      <c r="AS163">
        <v>11</v>
      </c>
      <c r="AT163">
        <v>25</v>
      </c>
      <c r="AU163">
        <v>3</v>
      </c>
      <c r="AV163">
        <v>2</v>
      </c>
      <c r="AW163">
        <v>5</v>
      </c>
      <c r="AX163" s="7">
        <f>AT163-AU163-AV163-AW163</f>
        <v>15</v>
      </c>
      <c r="AY163">
        <v>16</v>
      </c>
      <c r="AZ163">
        <v>9</v>
      </c>
      <c r="BA163">
        <v>24</v>
      </c>
      <c r="BB163">
        <v>0</v>
      </c>
      <c r="BC163" s="9">
        <f>AT163/AR163</f>
        <v>0.21739130434782608</v>
      </c>
      <c r="BD163" s="9">
        <f>(AT163+AZ163)/(AR163+AZ163)</f>
        <v>0.27419354838709675</v>
      </c>
      <c r="BE163" s="9">
        <f>(AX163+(AU163*2)+(AV163*3)+(AW163*4))/AR163</f>
        <v>0.40869565217391307</v>
      </c>
      <c r="BF163" s="10">
        <f>BD163+BE163</f>
        <v>0.6828892005610099</v>
      </c>
    </row>
    <row r="164" spans="1:58" ht="12.75">
      <c r="A164" t="s">
        <v>168</v>
      </c>
      <c r="B164" t="s">
        <v>262</v>
      </c>
      <c r="C164" t="s">
        <v>366</v>
      </c>
      <c r="D164" t="s">
        <v>99</v>
      </c>
      <c r="E164" s="7">
        <f>X164+AQ164</f>
        <v>120</v>
      </c>
      <c r="F164" s="7">
        <f>Y164+AR164</f>
        <v>386</v>
      </c>
      <c r="G164" s="7">
        <f>Z164+AS164</f>
        <v>47</v>
      </c>
      <c r="H164" s="7">
        <f>AA164+AT164</f>
        <v>90</v>
      </c>
      <c r="I164" s="7">
        <f>AB164+AU164</f>
        <v>21</v>
      </c>
      <c r="J164" s="7">
        <f>AC164+AV164</f>
        <v>0</v>
      </c>
      <c r="K164" s="2">
        <f>AD164+AW164</f>
        <v>25</v>
      </c>
      <c r="L164" s="7">
        <f>H164-I164-J164-K164</f>
        <v>44</v>
      </c>
      <c r="M164" s="7">
        <f>AF164+AY164</f>
        <v>57</v>
      </c>
      <c r="N164" s="7">
        <f>AG164+AZ164</f>
        <v>35</v>
      </c>
      <c r="O164" s="7">
        <f>AH164+BA164</f>
        <v>158</v>
      </c>
      <c r="P164" s="7">
        <f>AI164+BB164</f>
        <v>1</v>
      </c>
      <c r="Q164" s="8">
        <f>H164/F164</f>
        <v>0.23316062176165803</v>
      </c>
      <c r="R164" s="9">
        <f>(H164+N164)/(F164+N164)</f>
        <v>0.29691211401425177</v>
      </c>
      <c r="S164" s="9">
        <f>(L164+(I164*2)+(J164*3)+(K164*4))/F164</f>
        <v>0.48186528497409326</v>
      </c>
      <c r="T164" s="10">
        <f>R164+S164</f>
        <v>0.7787773989883451</v>
      </c>
      <c r="U164" s="7" t="str">
        <f>C164</f>
        <v>Zunino</v>
      </c>
      <c r="V164" s="7" t="str">
        <f>B164</f>
        <v>Mike</v>
      </c>
      <c r="W164" s="7" t="str">
        <f>D164</f>
        <v>SEA</v>
      </c>
      <c r="X164">
        <v>60</v>
      </c>
      <c r="Y164">
        <v>185</v>
      </c>
      <c r="Z164">
        <v>27</v>
      </c>
      <c r="AA164">
        <v>52</v>
      </c>
      <c r="AB164">
        <v>14</v>
      </c>
      <c r="AC164">
        <v>0</v>
      </c>
      <c r="AD164">
        <v>13</v>
      </c>
      <c r="AE164" s="7">
        <f>AA164-AB164-AC164-AD164</f>
        <v>25</v>
      </c>
      <c r="AF164">
        <v>28</v>
      </c>
      <c r="AG164">
        <v>24</v>
      </c>
      <c r="AH164">
        <v>73</v>
      </c>
      <c r="AI164">
        <v>1</v>
      </c>
      <c r="AJ164" s="9">
        <f>AA164/Y164</f>
        <v>0.2810810810810811</v>
      </c>
      <c r="AK164" s="9">
        <f>(AA164+AG164)/(Y164+AG164)</f>
        <v>0.36363636363636365</v>
      </c>
      <c r="AL164" s="9">
        <f>(AE164+(AB164*2)+(AC164*3)+(AD164*4))/Y164</f>
        <v>0.5675675675675675</v>
      </c>
      <c r="AM164" s="10">
        <f>AK164+AL164</f>
        <v>0.9312039312039312</v>
      </c>
      <c r="AN164" s="7" t="str">
        <f>C164</f>
        <v>Zunino</v>
      </c>
      <c r="AO164" s="7" t="str">
        <f>B164</f>
        <v>Mike</v>
      </c>
      <c r="AP164" s="7" t="str">
        <f>D164</f>
        <v>SEA</v>
      </c>
      <c r="AQ164">
        <v>60</v>
      </c>
      <c r="AR164">
        <v>201</v>
      </c>
      <c r="AS164">
        <v>20</v>
      </c>
      <c r="AT164">
        <v>38</v>
      </c>
      <c r="AU164">
        <v>7</v>
      </c>
      <c r="AV164">
        <v>0</v>
      </c>
      <c r="AW164">
        <v>12</v>
      </c>
      <c r="AX164" s="7">
        <f>AT164-AU164-AV164-AW164</f>
        <v>19</v>
      </c>
      <c r="AY164">
        <v>29</v>
      </c>
      <c r="AZ164">
        <v>11</v>
      </c>
      <c r="BA164">
        <v>85</v>
      </c>
      <c r="BB164">
        <v>0</v>
      </c>
      <c r="BC164" s="9">
        <f>AT164/AR164</f>
        <v>0.1890547263681592</v>
      </c>
      <c r="BD164" s="9">
        <f>(AT164+AZ164)/(AR164+AZ164)</f>
        <v>0.23113207547169812</v>
      </c>
      <c r="BE164" s="9">
        <f>(AX164+(AU164*2)+(AV164*3)+(AW164*4))/AR164</f>
        <v>0.40298507462686567</v>
      </c>
      <c r="BF164" s="10">
        <f>BD164+BE164</f>
        <v>0.6341171500985638</v>
      </c>
    </row>
    <row r="165" spans="1:58" ht="12.75">
      <c r="A165"/>
      <c r="E165" s="7"/>
      <c r="F165" s="7"/>
      <c r="G165" s="7"/>
      <c r="H165" s="7"/>
      <c r="I165" s="7"/>
      <c r="J165" s="7"/>
      <c r="L165" s="7"/>
      <c r="M165" s="7"/>
      <c r="N165" s="7"/>
      <c r="O165" s="7"/>
      <c r="P165" s="7"/>
      <c r="Q165" s="8"/>
      <c r="R165" s="9"/>
      <c r="S165" s="9"/>
      <c r="T165" s="10"/>
      <c r="U165" s="7"/>
      <c r="V165" s="7"/>
      <c r="W165" s="7"/>
      <c r="AE165" s="7"/>
      <c r="AJ165" s="9"/>
      <c r="AK165" s="9"/>
      <c r="AL165" s="9"/>
      <c r="AM165" s="10"/>
      <c r="AN165" s="7"/>
      <c r="AO165" s="7"/>
      <c r="AP165" s="7"/>
      <c r="AX165" s="7"/>
      <c r="BC165" s="9"/>
      <c r="BD165" s="9"/>
      <c r="BE165" s="9"/>
      <c r="BF165" s="10"/>
    </row>
    <row r="166" spans="1:58" ht="12.75">
      <c r="A166"/>
      <c r="E166" s="7"/>
      <c r="F166" s="7"/>
      <c r="G166" s="7"/>
      <c r="H166" s="7"/>
      <c r="I166" s="7"/>
      <c r="J166" s="7"/>
      <c r="L166" s="7"/>
      <c r="M166" s="7"/>
      <c r="N166" s="7"/>
      <c r="O166" s="7"/>
      <c r="P166" s="7"/>
      <c r="Q166" s="8"/>
      <c r="R166" s="9"/>
      <c r="S166" s="9"/>
      <c r="T166" s="10"/>
      <c r="U166" s="7"/>
      <c r="V166" s="7"/>
      <c r="W166" s="7"/>
      <c r="AE166" s="7"/>
      <c r="AJ166" s="9"/>
      <c r="AK166" s="9"/>
      <c r="AL166" s="9"/>
      <c r="AM166" s="10"/>
      <c r="AN166" s="7"/>
      <c r="AO166" s="7"/>
      <c r="AP166" s="7"/>
      <c r="AX166" s="7"/>
      <c r="BC166" s="9"/>
      <c r="BD166" s="9"/>
      <c r="BE166" s="9"/>
      <c r="BF166" s="10"/>
    </row>
    <row r="167" spans="2:41" ht="12.75">
      <c r="B167" s="12" t="s">
        <v>367</v>
      </c>
      <c r="V167" s="12" t="s">
        <v>368</v>
      </c>
      <c r="AO167" s="12" t="s">
        <v>369</v>
      </c>
    </row>
    <row r="169" spans="2:58" ht="12.75">
      <c r="B169" s="4" t="s">
        <v>0</v>
      </c>
      <c r="C169" s="4" t="s">
        <v>1</v>
      </c>
      <c r="D169" s="4" t="s">
        <v>2</v>
      </c>
      <c r="E169" s="4" t="s">
        <v>3</v>
      </c>
      <c r="F169" s="4" t="s">
        <v>4</v>
      </c>
      <c r="G169" s="4" t="s">
        <v>5</v>
      </c>
      <c r="H169" s="4" t="s">
        <v>6</v>
      </c>
      <c r="I169" s="4" t="s">
        <v>7</v>
      </c>
      <c r="J169" s="4" t="s">
        <v>8</v>
      </c>
      <c r="K169" s="5" t="s">
        <v>9</v>
      </c>
      <c r="L169" s="4" t="s">
        <v>10</v>
      </c>
      <c r="M169" s="4" t="s">
        <v>11</v>
      </c>
      <c r="N169" s="4" t="s">
        <v>12</v>
      </c>
      <c r="O169" s="4" t="s">
        <v>13</v>
      </c>
      <c r="P169" s="4" t="s">
        <v>14</v>
      </c>
      <c r="Q169" s="4" t="s">
        <v>15</v>
      </c>
      <c r="R169" s="4" t="s">
        <v>16</v>
      </c>
      <c r="S169" s="4" t="s">
        <v>17</v>
      </c>
      <c r="T169" s="6" t="s">
        <v>18</v>
      </c>
      <c r="U169" s="4" t="s">
        <v>1</v>
      </c>
      <c r="V169" s="4" t="s">
        <v>0</v>
      </c>
      <c r="W169" s="4" t="s">
        <v>2</v>
      </c>
      <c r="X169" s="4" t="s">
        <v>3</v>
      </c>
      <c r="Y169" s="4" t="s">
        <v>4</v>
      </c>
      <c r="Z169" s="4" t="s">
        <v>5</v>
      </c>
      <c r="AA169" s="4" t="s">
        <v>6</v>
      </c>
      <c r="AB169" s="4" t="s">
        <v>7</v>
      </c>
      <c r="AC169" s="4" t="s">
        <v>8</v>
      </c>
      <c r="AD169" s="4" t="s">
        <v>9</v>
      </c>
      <c r="AE169" s="4" t="s">
        <v>10</v>
      </c>
      <c r="AF169" s="4" t="s">
        <v>11</v>
      </c>
      <c r="AG169" s="4" t="s">
        <v>12</v>
      </c>
      <c r="AH169" s="4" t="s">
        <v>13</v>
      </c>
      <c r="AI169" s="4" t="s">
        <v>14</v>
      </c>
      <c r="AJ169" s="4" t="s">
        <v>15</v>
      </c>
      <c r="AK169" s="4" t="s">
        <v>16</v>
      </c>
      <c r="AL169" s="4" t="s">
        <v>17</v>
      </c>
      <c r="AM169" s="6" t="s">
        <v>18</v>
      </c>
      <c r="AN169" s="4" t="s">
        <v>1</v>
      </c>
      <c r="AO169" s="4" t="s">
        <v>0</v>
      </c>
      <c r="AP169" s="4" t="s">
        <v>2</v>
      </c>
      <c r="AQ169" s="4" t="s">
        <v>3</v>
      </c>
      <c r="AR169" s="4" t="s">
        <v>4</v>
      </c>
      <c r="AS169" s="4" t="s">
        <v>5</v>
      </c>
      <c r="AT169" s="4" t="s">
        <v>6</v>
      </c>
      <c r="AU169" s="4" t="s">
        <v>7</v>
      </c>
      <c r="AV169" s="4" t="s">
        <v>8</v>
      </c>
      <c r="AW169" s="4" t="s">
        <v>9</v>
      </c>
      <c r="AX169" s="4" t="s">
        <v>10</v>
      </c>
      <c r="AY169" s="4" t="s">
        <v>11</v>
      </c>
      <c r="AZ169" s="4" t="s">
        <v>12</v>
      </c>
      <c r="BA169" s="4" t="s">
        <v>13</v>
      </c>
      <c r="BB169" s="4" t="s">
        <v>14</v>
      </c>
      <c r="BC169" s="4" t="s">
        <v>15</v>
      </c>
      <c r="BD169" s="4" t="s">
        <v>16</v>
      </c>
      <c r="BE169" s="4" t="s">
        <v>17</v>
      </c>
      <c r="BF169" s="6" t="s">
        <v>18</v>
      </c>
    </row>
    <row r="170" spans="1:58" ht="12.75">
      <c r="A170"/>
      <c r="E170" s="7"/>
      <c r="F170" s="7"/>
      <c r="G170" s="7"/>
      <c r="H170" s="7"/>
      <c r="I170" s="7"/>
      <c r="J170" s="7"/>
      <c r="L170" s="7"/>
      <c r="M170" s="7"/>
      <c r="N170" s="7"/>
      <c r="O170" s="7"/>
      <c r="P170" s="7"/>
      <c r="Q170" s="8"/>
      <c r="R170" s="9"/>
      <c r="S170" s="9"/>
      <c r="T170" s="10"/>
      <c r="U170" s="7"/>
      <c r="V170" s="7"/>
      <c r="W170" s="7"/>
      <c r="AE170" s="7"/>
      <c r="AJ170" s="9"/>
      <c r="AK170" s="9"/>
      <c r="AL170" s="9"/>
      <c r="AM170" s="10"/>
      <c r="AN170" s="7"/>
      <c r="AO170" s="7"/>
      <c r="AP170" s="7"/>
      <c r="AX170" s="7"/>
      <c r="BC170" s="9"/>
      <c r="BD170" s="9"/>
      <c r="BE170" s="9"/>
      <c r="BF170" s="10"/>
    </row>
    <row r="171" spans="1:58" ht="12.75">
      <c r="A171"/>
      <c r="E171" s="7"/>
      <c r="F171" s="7"/>
      <c r="G171" s="7"/>
      <c r="H171" s="7"/>
      <c r="I171" s="7"/>
      <c r="J171" s="7"/>
      <c r="L171" s="7"/>
      <c r="M171" s="7"/>
      <c r="N171" s="7"/>
      <c r="O171" s="7"/>
      <c r="P171" s="7"/>
      <c r="Q171" s="8"/>
      <c r="R171" s="9"/>
      <c r="S171" s="9"/>
      <c r="T171" s="10"/>
      <c r="U171" s="7"/>
      <c r="V171" s="7"/>
      <c r="W171" s="7"/>
      <c r="AE171" s="7"/>
      <c r="AJ171" s="9"/>
      <c r="AK171" s="9"/>
      <c r="AL171" s="9"/>
      <c r="AM171" s="10"/>
      <c r="AN171" s="7"/>
      <c r="AO171" s="7"/>
      <c r="AP171" s="7"/>
      <c r="AX171" s="7"/>
      <c r="BC171" s="9"/>
      <c r="BD171" s="9"/>
      <c r="BE171" s="9"/>
      <c r="BF171" s="10"/>
    </row>
    <row r="172" spans="1:58" ht="12.75">
      <c r="A172"/>
      <c r="E172" s="7"/>
      <c r="F172" s="7"/>
      <c r="G172" s="7"/>
      <c r="H172" s="7"/>
      <c r="I172" s="7"/>
      <c r="J172" s="7"/>
      <c r="L172" s="7"/>
      <c r="M172" s="7"/>
      <c r="N172" s="7"/>
      <c r="O172" s="7"/>
      <c r="P172" s="7"/>
      <c r="Q172" s="8"/>
      <c r="R172" s="9"/>
      <c r="S172" s="9"/>
      <c r="T172" s="10"/>
      <c r="U172" s="7"/>
      <c r="V172" s="7"/>
      <c r="W172" s="7"/>
      <c r="AE172" s="7"/>
      <c r="AJ172" s="9"/>
      <c r="AK172" s="9"/>
      <c r="AL172" s="9"/>
      <c r="AM172" s="10"/>
      <c r="AN172" s="7"/>
      <c r="AO172" s="7"/>
      <c r="AP172" s="7"/>
      <c r="AX172" s="7"/>
      <c r="BC172" s="9"/>
      <c r="BD172" s="9"/>
      <c r="BE172" s="9"/>
      <c r="BF172" s="10"/>
    </row>
    <row r="173" spans="1:58" ht="12.75">
      <c r="A173"/>
      <c r="E173" s="7"/>
      <c r="F173" s="7"/>
      <c r="G173" s="7"/>
      <c r="H173" s="7"/>
      <c r="I173" s="7"/>
      <c r="J173" s="7"/>
      <c r="L173" s="7"/>
      <c r="M173" s="7"/>
      <c r="N173" s="7"/>
      <c r="O173" s="7"/>
      <c r="P173" s="7"/>
      <c r="Q173" s="8"/>
      <c r="R173" s="9"/>
      <c r="S173" s="9"/>
      <c r="T173" s="10"/>
      <c r="U173" s="7"/>
      <c r="V173" s="7"/>
      <c r="W173" s="7"/>
      <c r="AE173" s="7"/>
      <c r="AJ173" s="9"/>
      <c r="AK173" s="9"/>
      <c r="AL173" s="9"/>
      <c r="AM173" s="10"/>
      <c r="AN173" s="7"/>
      <c r="AO173" s="7"/>
      <c r="AP173" s="7"/>
      <c r="AX173" s="7"/>
      <c r="BC173" s="9"/>
      <c r="BD173" s="9"/>
      <c r="BE173" s="9"/>
      <c r="BF173" s="10"/>
    </row>
    <row r="174" spans="1:58" ht="12.75">
      <c r="A174"/>
      <c r="E174" s="7"/>
      <c r="F174" s="7"/>
      <c r="G174" s="7"/>
      <c r="H174" s="7"/>
      <c r="I174" s="7"/>
      <c r="J174" s="7"/>
      <c r="L174" s="7"/>
      <c r="M174" s="7"/>
      <c r="N174" s="7"/>
      <c r="O174" s="7"/>
      <c r="P174" s="7"/>
      <c r="Q174" s="8"/>
      <c r="R174" s="9"/>
      <c r="S174" s="9"/>
      <c r="T174" s="10"/>
      <c r="U174" s="7"/>
      <c r="V174" s="7"/>
      <c r="W174" s="7"/>
      <c r="AE174" s="7"/>
      <c r="AJ174" s="9"/>
      <c r="AK174" s="9"/>
      <c r="AL174" s="9"/>
      <c r="AM174" s="10"/>
      <c r="AN174" s="7"/>
      <c r="AO174" s="7"/>
      <c r="AP174" s="7"/>
      <c r="AX174" s="7"/>
      <c r="BC174" s="9"/>
      <c r="BD174" s="9"/>
      <c r="BE174" s="9"/>
      <c r="BF174" s="10"/>
    </row>
    <row r="176" spans="2:58" ht="12.75">
      <c r="B176" s="4" t="s">
        <v>0</v>
      </c>
      <c r="C176" s="4" t="s">
        <v>1</v>
      </c>
      <c r="D176" s="4" t="s">
        <v>2</v>
      </c>
      <c r="E176" s="4" t="s">
        <v>3</v>
      </c>
      <c r="F176" s="4" t="s">
        <v>4</v>
      </c>
      <c r="G176" s="4" t="s">
        <v>5</v>
      </c>
      <c r="H176" s="4" t="s">
        <v>6</v>
      </c>
      <c r="I176" s="4" t="s">
        <v>7</v>
      </c>
      <c r="J176" s="4" t="s">
        <v>8</v>
      </c>
      <c r="K176" s="5" t="s">
        <v>9</v>
      </c>
      <c r="L176" s="4" t="s">
        <v>10</v>
      </c>
      <c r="M176" s="4" t="s">
        <v>11</v>
      </c>
      <c r="N176" s="4" t="s">
        <v>12</v>
      </c>
      <c r="O176" s="4" t="s">
        <v>13</v>
      </c>
      <c r="P176" s="4" t="s">
        <v>14</v>
      </c>
      <c r="Q176" s="4" t="s">
        <v>15</v>
      </c>
      <c r="R176" s="4" t="s">
        <v>16</v>
      </c>
      <c r="S176" s="4" t="s">
        <v>17</v>
      </c>
      <c r="T176" s="6" t="s">
        <v>18</v>
      </c>
      <c r="U176" s="4" t="s">
        <v>1</v>
      </c>
      <c r="V176" s="4" t="s">
        <v>0</v>
      </c>
      <c r="W176" s="4" t="s">
        <v>2</v>
      </c>
      <c r="X176" s="4" t="s">
        <v>3</v>
      </c>
      <c r="Y176" s="4" t="s">
        <v>4</v>
      </c>
      <c r="Z176" s="4" t="s">
        <v>5</v>
      </c>
      <c r="AA176" s="4" t="s">
        <v>6</v>
      </c>
      <c r="AB176" s="4" t="s">
        <v>7</v>
      </c>
      <c r="AC176" s="4" t="s">
        <v>8</v>
      </c>
      <c r="AD176" s="4" t="s">
        <v>9</v>
      </c>
      <c r="AE176" s="4" t="s">
        <v>10</v>
      </c>
      <c r="AF176" s="4" t="s">
        <v>11</v>
      </c>
      <c r="AG176" s="4" t="s">
        <v>12</v>
      </c>
      <c r="AH176" s="4" t="s">
        <v>13</v>
      </c>
      <c r="AI176" s="4" t="s">
        <v>14</v>
      </c>
      <c r="AJ176" s="4" t="s">
        <v>15</v>
      </c>
      <c r="AK176" s="4" t="s">
        <v>16</v>
      </c>
      <c r="AL176" s="4" t="s">
        <v>17</v>
      </c>
      <c r="AM176" s="6" t="s">
        <v>18</v>
      </c>
      <c r="AN176" s="4" t="s">
        <v>1</v>
      </c>
      <c r="AO176" s="4" t="s">
        <v>0</v>
      </c>
      <c r="AP176" s="4" t="s">
        <v>2</v>
      </c>
      <c r="AQ176" s="4" t="s">
        <v>3</v>
      </c>
      <c r="AR176" s="4" t="s">
        <v>4</v>
      </c>
      <c r="AS176" s="4" t="s">
        <v>5</v>
      </c>
      <c r="AT176" s="4" t="s">
        <v>6</v>
      </c>
      <c r="AU176" s="4" t="s">
        <v>7</v>
      </c>
      <c r="AV176" s="4" t="s">
        <v>8</v>
      </c>
      <c r="AW176" s="4" t="s">
        <v>9</v>
      </c>
      <c r="AX176" s="4" t="s">
        <v>10</v>
      </c>
      <c r="AY176" s="4" t="s">
        <v>11</v>
      </c>
      <c r="AZ176" s="4" t="s">
        <v>12</v>
      </c>
      <c r="BA176" s="4" t="s">
        <v>13</v>
      </c>
      <c r="BB176" s="4" t="s">
        <v>14</v>
      </c>
      <c r="BC176" s="4" t="s">
        <v>15</v>
      </c>
      <c r="BD176" s="4" t="s">
        <v>16</v>
      </c>
      <c r="BE176" s="4" t="s">
        <v>17</v>
      </c>
      <c r="BF176" s="6" t="s">
        <v>18</v>
      </c>
    </row>
    <row r="177" spans="1:58" ht="12.75">
      <c r="A177"/>
      <c r="E177" s="7"/>
      <c r="F177" s="7"/>
      <c r="G177" s="7"/>
      <c r="H177" s="7"/>
      <c r="I177" s="7"/>
      <c r="J177" s="7"/>
      <c r="L177" s="7"/>
      <c r="M177" s="7"/>
      <c r="N177" s="7"/>
      <c r="O177" s="7"/>
      <c r="P177" s="7"/>
      <c r="Q177" s="8"/>
      <c r="R177" s="9"/>
      <c r="S177" s="9"/>
      <c r="T177" s="10"/>
      <c r="U177" s="7"/>
      <c r="V177" s="7"/>
      <c r="W177" s="7"/>
      <c r="AE177" s="7"/>
      <c r="AJ177" s="9"/>
      <c r="AK177" s="9"/>
      <c r="AL177" s="9"/>
      <c r="AM177" s="10"/>
      <c r="AN177" s="7"/>
      <c r="AO177" s="7"/>
      <c r="AP177" s="7"/>
      <c r="AX177" s="7"/>
      <c r="BC177" s="9"/>
      <c r="BD177" s="9"/>
      <c r="BE177" s="9"/>
      <c r="BF177" s="10"/>
    </row>
    <row r="178" spans="1:58" ht="12.75">
      <c r="A178"/>
      <c r="E178" s="7"/>
      <c r="F178" s="7"/>
      <c r="G178" s="7"/>
      <c r="H178" s="7"/>
      <c r="I178" s="7"/>
      <c r="J178" s="7"/>
      <c r="L178" s="7"/>
      <c r="M178" s="7"/>
      <c r="N178" s="7"/>
      <c r="O178" s="7"/>
      <c r="P178" s="7"/>
      <c r="Q178" s="8"/>
      <c r="R178" s="9"/>
      <c r="S178" s="9"/>
      <c r="T178" s="10"/>
      <c r="U178" s="7"/>
      <c r="V178" s="7"/>
      <c r="W178" s="7"/>
      <c r="AE178" s="7"/>
      <c r="AJ178" s="9"/>
      <c r="AK178" s="9"/>
      <c r="AL178" s="9"/>
      <c r="AM178" s="10"/>
      <c r="AN178" s="7"/>
      <c r="AO178" s="7"/>
      <c r="AP178" s="7"/>
      <c r="AX178" s="7"/>
      <c r="BC178" s="9"/>
      <c r="BD178" s="9"/>
      <c r="BE178" s="9"/>
      <c r="BF178" s="10"/>
    </row>
    <row r="179" spans="1:58" ht="12.75">
      <c r="A179"/>
      <c r="E179" s="7"/>
      <c r="F179" s="7"/>
      <c r="G179" s="7"/>
      <c r="H179" s="7"/>
      <c r="I179" s="7"/>
      <c r="J179" s="7"/>
      <c r="L179" s="7"/>
      <c r="M179" s="7"/>
      <c r="N179" s="7"/>
      <c r="O179" s="7"/>
      <c r="P179" s="7"/>
      <c r="Q179" s="8"/>
      <c r="R179" s="9"/>
      <c r="S179" s="9"/>
      <c r="T179" s="10"/>
      <c r="U179" s="7"/>
      <c r="V179" s="7"/>
      <c r="W179" s="7"/>
      <c r="AE179" s="7"/>
      <c r="AJ179" s="9"/>
      <c r="AK179" s="9"/>
      <c r="AL179" s="9"/>
      <c r="AM179" s="10"/>
      <c r="AN179" s="7"/>
      <c r="AO179" s="7"/>
      <c r="AP179" s="7"/>
      <c r="AX179" s="7"/>
      <c r="BC179" s="9"/>
      <c r="BD179" s="9"/>
      <c r="BE179" s="9"/>
      <c r="BF179" s="10"/>
    </row>
    <row r="180" spans="1:58" ht="12.75">
      <c r="A180"/>
      <c r="E180" s="7"/>
      <c r="F180" s="7"/>
      <c r="G180" s="7"/>
      <c r="H180" s="7"/>
      <c r="I180" s="7"/>
      <c r="J180" s="7"/>
      <c r="L180" s="7"/>
      <c r="M180" s="7"/>
      <c r="N180" s="7"/>
      <c r="O180" s="7"/>
      <c r="P180" s="7"/>
      <c r="Q180" s="8"/>
      <c r="R180" s="9"/>
      <c r="S180" s="9"/>
      <c r="T180" s="10"/>
      <c r="U180" s="7"/>
      <c r="V180" s="7"/>
      <c r="W180" s="7"/>
      <c r="AE180" s="7"/>
      <c r="AJ180" s="9"/>
      <c r="AK180" s="9"/>
      <c r="AL180" s="9"/>
      <c r="AM180" s="10"/>
      <c r="AN180" s="7"/>
      <c r="AO180" s="7"/>
      <c r="AP180" s="7"/>
      <c r="AX180" s="7"/>
      <c r="BC180" s="9"/>
      <c r="BD180" s="9"/>
      <c r="BE180" s="9"/>
      <c r="BF180" s="10"/>
    </row>
    <row r="181" spans="1:58" ht="12.75">
      <c r="A181"/>
      <c r="E181" s="7"/>
      <c r="F181" s="7"/>
      <c r="G181" s="7"/>
      <c r="H181" s="7"/>
      <c r="I181" s="7"/>
      <c r="J181" s="7"/>
      <c r="L181" s="7"/>
      <c r="M181" s="7"/>
      <c r="N181" s="7"/>
      <c r="O181" s="7"/>
      <c r="P181" s="7"/>
      <c r="Q181" s="8"/>
      <c r="R181" s="9"/>
      <c r="S181" s="9"/>
      <c r="T181" s="10"/>
      <c r="U181" s="7"/>
      <c r="V181" s="7"/>
      <c r="W181" s="7"/>
      <c r="AE181" s="7"/>
      <c r="AJ181" s="9"/>
      <c r="AK181" s="9"/>
      <c r="AL181" s="9"/>
      <c r="AM181" s="10"/>
      <c r="AN181" s="7"/>
      <c r="AO181" s="7"/>
      <c r="AP181" s="7"/>
      <c r="AX181" s="7"/>
      <c r="BC181" s="9"/>
      <c r="BD181" s="9"/>
      <c r="BE181" s="9"/>
      <c r="BF181" s="10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82"/>
  <sheetViews>
    <sheetView zoomScale="105" zoomScaleNormal="10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11.57421875" style="0" customWidth="1"/>
    <col min="2" max="2" width="12.57421875" style="0" customWidth="1"/>
    <col min="3" max="3" width="19.57421875" style="0" customWidth="1"/>
    <col min="4" max="4" width="3.28125" style="0" customWidth="1"/>
    <col min="5" max="5" width="2.57421875" style="0" customWidth="1"/>
    <col min="6" max="6" width="5.28125" style="13" customWidth="1"/>
    <col min="7" max="7" width="3.7109375" style="0" customWidth="1"/>
    <col min="8" max="8" width="4.28125" style="0" customWidth="1"/>
    <col min="9" max="9" width="4.00390625" style="0" customWidth="1"/>
    <col min="10" max="10" width="5.421875" style="0" customWidth="1"/>
    <col min="11" max="11" width="7.00390625" style="14" customWidth="1"/>
    <col min="12" max="13" width="3.7109375" style="0" customWidth="1"/>
    <col min="14" max="14" width="4.140625" style="0" customWidth="1"/>
    <col min="15" max="16" width="4.28125" style="0" customWidth="1"/>
    <col min="17" max="17" width="3.7109375" style="0" customWidth="1"/>
    <col min="18" max="18" width="5.421875" style="0" customWidth="1"/>
    <col min="19" max="19" width="6.421875" style="15" customWidth="1"/>
    <col min="20" max="20" width="6.140625" style="16" customWidth="1"/>
    <col min="21" max="21" width="4.57421875" style="17" customWidth="1"/>
    <col min="22" max="22" width="13.00390625" style="0" customWidth="1"/>
    <col min="23" max="23" width="11.57421875" style="0" customWidth="1"/>
    <col min="24" max="24" width="19.57421875" style="0" customWidth="1"/>
    <col min="25" max="25" width="3.28125" style="0" customWidth="1"/>
    <col min="26" max="26" width="2.57421875" style="0" customWidth="1"/>
    <col min="27" max="27" width="5.28125" style="13" customWidth="1"/>
    <col min="28" max="28" width="3.7109375" style="0" customWidth="1"/>
    <col min="29" max="29" width="4.28125" style="0" customWidth="1"/>
    <col min="30" max="30" width="4.00390625" style="0" customWidth="1"/>
    <col min="31" max="31" width="5.421875" style="0" customWidth="1"/>
    <col min="32" max="32" width="7.00390625" style="0" customWidth="1"/>
    <col min="33" max="34" width="3.7109375" style="0" customWidth="1"/>
    <col min="35" max="35" width="4.140625" style="0" customWidth="1"/>
    <col min="36" max="37" width="4.28125" style="0" customWidth="1"/>
    <col min="38" max="38" width="3.7109375" style="0" customWidth="1"/>
    <col min="39" max="39" width="5.421875" style="9" customWidth="1"/>
    <col min="40" max="40" width="6.421875" style="15" customWidth="1"/>
    <col min="41" max="41" width="4.57421875" style="17" customWidth="1"/>
    <col min="42" max="42" width="13.00390625" style="0" customWidth="1"/>
    <col min="43" max="43" width="11.57421875" style="0" customWidth="1"/>
    <col min="44" max="44" width="19.57421875" style="0" customWidth="1"/>
    <col min="45" max="45" width="3.7109375" style="0" customWidth="1"/>
    <col min="46" max="46" width="2.57421875" style="0" customWidth="1"/>
    <col min="47" max="47" width="7.8515625" style="13" customWidth="1"/>
    <col min="48" max="48" width="3.7109375" style="0" customWidth="1"/>
    <col min="49" max="49" width="4.28125" style="0" customWidth="1"/>
    <col min="50" max="50" width="4.00390625" style="0" customWidth="1"/>
    <col min="51" max="51" width="5.421875" style="0" customWidth="1"/>
    <col min="52" max="52" width="8.00390625" style="0" customWidth="1"/>
    <col min="53" max="54" width="3.7109375" style="0" customWidth="1"/>
    <col min="55" max="55" width="4.140625" style="0" customWidth="1"/>
    <col min="56" max="57" width="4.28125" style="0" customWidth="1"/>
    <col min="58" max="58" width="3.7109375" style="0" customWidth="1"/>
    <col min="59" max="59" width="7.8515625" style="9" customWidth="1"/>
    <col min="60" max="60" width="7.8515625" style="13" customWidth="1"/>
    <col min="61" max="61" width="7.8515625" style="18" customWidth="1"/>
    <col min="62" max="16384" width="11.57421875" style="0" customWidth="1"/>
  </cols>
  <sheetData>
    <row r="1" spans="1:61" s="4" customFormat="1" ht="12.75">
      <c r="A1" s="4" t="s">
        <v>0</v>
      </c>
      <c r="B1" s="4" t="s">
        <v>1</v>
      </c>
      <c r="C1" s="4" t="s">
        <v>2</v>
      </c>
      <c r="D1" s="4" t="s">
        <v>370</v>
      </c>
      <c r="E1" s="4" t="s">
        <v>371</v>
      </c>
      <c r="F1" s="19" t="s">
        <v>372</v>
      </c>
      <c r="G1" s="4" t="s">
        <v>3</v>
      </c>
      <c r="H1" s="4" t="s">
        <v>373</v>
      </c>
      <c r="I1" s="4" t="s">
        <v>374</v>
      </c>
      <c r="J1" s="4" t="s">
        <v>375</v>
      </c>
      <c r="K1" s="20" t="s">
        <v>376</v>
      </c>
      <c r="L1" s="4" t="s">
        <v>6</v>
      </c>
      <c r="M1" s="4" t="s">
        <v>5</v>
      </c>
      <c r="N1" s="4" t="s">
        <v>377</v>
      </c>
      <c r="O1" s="4" t="s">
        <v>9</v>
      </c>
      <c r="P1" s="4" t="s">
        <v>12</v>
      </c>
      <c r="Q1" s="4" t="s">
        <v>378</v>
      </c>
      <c r="R1" s="4" t="s">
        <v>15</v>
      </c>
      <c r="S1" s="21" t="s">
        <v>379</v>
      </c>
      <c r="T1" s="22" t="s">
        <v>380</v>
      </c>
      <c r="U1" s="23" t="s">
        <v>381</v>
      </c>
      <c r="V1" s="4" t="s">
        <v>1</v>
      </c>
      <c r="W1" s="4" t="s">
        <v>0</v>
      </c>
      <c r="X1" s="4" t="s">
        <v>2</v>
      </c>
      <c r="Y1" s="4" t="s">
        <v>370</v>
      </c>
      <c r="Z1" s="4" t="s">
        <v>371</v>
      </c>
      <c r="AA1" s="19" t="s">
        <v>372</v>
      </c>
      <c r="AB1" s="4" t="s">
        <v>3</v>
      </c>
      <c r="AC1" s="4" t="s">
        <v>373</v>
      </c>
      <c r="AD1" s="4" t="s">
        <v>374</v>
      </c>
      <c r="AE1" s="4" t="s">
        <v>375</v>
      </c>
      <c r="AF1" s="4" t="s">
        <v>376</v>
      </c>
      <c r="AG1" s="4" t="s">
        <v>6</v>
      </c>
      <c r="AH1" s="4" t="s">
        <v>5</v>
      </c>
      <c r="AI1" s="4" t="s">
        <v>377</v>
      </c>
      <c r="AJ1" s="4" t="s">
        <v>9</v>
      </c>
      <c r="AK1" s="4" t="s">
        <v>12</v>
      </c>
      <c r="AL1" s="4" t="s">
        <v>378</v>
      </c>
      <c r="AM1" s="24" t="s">
        <v>15</v>
      </c>
      <c r="AN1" s="21" t="s">
        <v>379</v>
      </c>
      <c r="AO1" s="23" t="s">
        <v>381</v>
      </c>
      <c r="AP1" s="4" t="s">
        <v>1</v>
      </c>
      <c r="AQ1" s="4" t="s">
        <v>0</v>
      </c>
      <c r="AR1" s="4" t="s">
        <v>2</v>
      </c>
      <c r="AS1" s="4" t="s">
        <v>370</v>
      </c>
      <c r="AT1" s="4" t="s">
        <v>371</v>
      </c>
      <c r="AU1" s="19" t="s">
        <v>372</v>
      </c>
      <c r="AV1" s="4" t="s">
        <v>3</v>
      </c>
      <c r="AW1" s="4" t="s">
        <v>373</v>
      </c>
      <c r="AX1" s="4" t="s">
        <v>374</v>
      </c>
      <c r="AY1" s="4" t="s">
        <v>375</v>
      </c>
      <c r="AZ1" s="4" t="s">
        <v>376</v>
      </c>
      <c r="BA1" s="4" t="s">
        <v>6</v>
      </c>
      <c r="BB1" s="4" t="s">
        <v>5</v>
      </c>
      <c r="BC1" s="4" t="s">
        <v>377</v>
      </c>
      <c r="BD1" s="4" t="s">
        <v>9</v>
      </c>
      <c r="BE1" s="4" t="s">
        <v>12</v>
      </c>
      <c r="BF1" s="4" t="s">
        <v>378</v>
      </c>
      <c r="BG1" s="24" t="s">
        <v>15</v>
      </c>
      <c r="BH1" s="21" t="s">
        <v>379</v>
      </c>
      <c r="BI1" s="23" t="s">
        <v>381</v>
      </c>
    </row>
    <row r="2" spans="6:61" s="4" customFormat="1" ht="12.75">
      <c r="F2" s="19"/>
      <c r="K2" s="20"/>
      <c r="S2" s="21"/>
      <c r="T2" s="22"/>
      <c r="U2" s="23"/>
      <c r="AA2" s="19"/>
      <c r="AM2" s="24"/>
      <c r="AN2" s="21"/>
      <c r="AO2" s="23"/>
      <c r="AU2" s="19"/>
      <c r="BG2" s="24"/>
      <c r="BH2" s="21"/>
      <c r="BI2" s="23"/>
    </row>
    <row r="3" spans="1:61" ht="12.75">
      <c r="A3" t="s">
        <v>58</v>
      </c>
      <c r="B3" t="s">
        <v>382</v>
      </c>
      <c r="C3" t="s">
        <v>76</v>
      </c>
      <c r="D3" s="7">
        <f>Y3+AS3</f>
        <v>5</v>
      </c>
      <c r="E3" s="7">
        <f>Z3+AT3</f>
        <v>7</v>
      </c>
      <c r="F3" s="13">
        <f>N3/(K3/9)</f>
        <v>4.018604651162791</v>
      </c>
      <c r="G3" s="7">
        <f>AB3+AV3</f>
        <v>74</v>
      </c>
      <c r="H3" s="7">
        <f>AC3+AW3</f>
        <v>0</v>
      </c>
      <c r="I3" s="7">
        <f>AD3+AX3</f>
        <v>34</v>
      </c>
      <c r="J3" s="7">
        <f>AE3+AY3</f>
        <v>38</v>
      </c>
      <c r="K3" s="14">
        <f>AF3+AZ3</f>
        <v>71.66666666666666</v>
      </c>
      <c r="L3" s="7">
        <f>AG3+BA3</f>
        <v>55</v>
      </c>
      <c r="M3" s="7">
        <f>AH3+BB3</f>
        <v>32</v>
      </c>
      <c r="N3" s="7">
        <f>AI3+BC3</f>
        <v>32</v>
      </c>
      <c r="O3" s="7">
        <f>AJ3+BD3</f>
        <v>10</v>
      </c>
      <c r="P3" s="7">
        <f>AK3+BE3</f>
        <v>25</v>
      </c>
      <c r="Q3" s="7">
        <f>AL3+BF3</f>
        <v>90</v>
      </c>
      <c r="R3" s="9">
        <f>L3/((K3*3)+L3)</f>
        <v>0.2037037037037037</v>
      </c>
      <c r="S3" s="15">
        <f>(P3+L3)/K3</f>
        <v>1.116279069767442</v>
      </c>
      <c r="T3" s="16">
        <f>Q3/P3</f>
        <v>3.6</v>
      </c>
      <c r="U3" s="17">
        <f>Q3/(K3/9)</f>
        <v>11.302325581395351</v>
      </c>
      <c r="V3" s="7" t="str">
        <f>B3</f>
        <v>Allen</v>
      </c>
      <c r="W3" s="7" t="str">
        <f>A3</f>
        <v>Cody</v>
      </c>
      <c r="X3" s="7" t="str">
        <f>C3</f>
        <v>CLE</v>
      </c>
      <c r="Y3">
        <v>3</v>
      </c>
      <c r="Z3">
        <v>3</v>
      </c>
      <c r="AA3" s="13">
        <f>AI3/(AF3/9)</f>
        <v>3.272727272727273</v>
      </c>
      <c r="AB3">
        <v>34</v>
      </c>
      <c r="AC3">
        <v>0</v>
      </c>
      <c r="AD3">
        <v>14</v>
      </c>
      <c r="AE3">
        <v>17</v>
      </c>
      <c r="AF3" s="14">
        <v>33</v>
      </c>
      <c r="AG3">
        <v>25</v>
      </c>
      <c r="AH3">
        <v>12</v>
      </c>
      <c r="AI3">
        <v>12</v>
      </c>
      <c r="AJ3">
        <v>4</v>
      </c>
      <c r="AK3">
        <v>9</v>
      </c>
      <c r="AL3">
        <v>43</v>
      </c>
      <c r="AM3" s="9">
        <f>AG3/((AF3*3)+AG3)</f>
        <v>0.20161290322580644</v>
      </c>
      <c r="AN3" s="15">
        <f>(AK3+AG3)/AF3</f>
        <v>1.0303030303030303</v>
      </c>
      <c r="AO3" s="17">
        <f>AL3/(AF3/9)</f>
        <v>11.727272727272728</v>
      </c>
      <c r="AP3" s="7" t="str">
        <f>V3</f>
        <v>Allen</v>
      </c>
      <c r="AQ3" s="7" t="str">
        <f>W3</f>
        <v>Cody</v>
      </c>
      <c r="AR3" s="7" t="str">
        <f>X3</f>
        <v>CLE</v>
      </c>
      <c r="AS3">
        <v>2</v>
      </c>
      <c r="AT3">
        <v>4</v>
      </c>
      <c r="AU3" s="13">
        <f>BC3/(AZ3/9)</f>
        <v>4.655172413793104</v>
      </c>
      <c r="AV3">
        <v>40</v>
      </c>
      <c r="AW3">
        <v>0</v>
      </c>
      <c r="AX3">
        <v>20</v>
      </c>
      <c r="AY3">
        <v>21</v>
      </c>
      <c r="AZ3" s="14">
        <v>38.666666666666664</v>
      </c>
      <c r="BA3">
        <v>30</v>
      </c>
      <c r="BB3">
        <v>20</v>
      </c>
      <c r="BC3">
        <v>20</v>
      </c>
      <c r="BD3">
        <v>6</v>
      </c>
      <c r="BE3">
        <v>16</v>
      </c>
      <c r="BF3">
        <v>47</v>
      </c>
      <c r="BG3" s="9">
        <f>BA3/((AZ3*3)+BA3)</f>
        <v>0.2054794520547945</v>
      </c>
      <c r="BH3" s="15">
        <f>(BE3+BA3)/AZ3</f>
        <v>1.1896551724137931</v>
      </c>
      <c r="BI3" s="17">
        <f>BF3/(AZ3/9)</f>
        <v>10.939655172413794</v>
      </c>
    </row>
    <row r="4" spans="1:61" ht="12.75">
      <c r="A4" t="s">
        <v>199</v>
      </c>
      <c r="B4" t="s">
        <v>34</v>
      </c>
      <c r="C4" t="s">
        <v>24</v>
      </c>
      <c r="D4" s="7">
        <f>Y4+AS4</f>
        <v>12</v>
      </c>
      <c r="E4" s="7">
        <f>Z4+AT4</f>
        <v>9</v>
      </c>
      <c r="F4" s="13">
        <f>N4/(K4/9)</f>
        <v>3.3533190578158454</v>
      </c>
      <c r="G4" s="7">
        <f>AB4+AV4</f>
        <v>28</v>
      </c>
      <c r="H4" s="7">
        <f>AC4+AW4</f>
        <v>28</v>
      </c>
      <c r="I4" s="7">
        <f>AD4+AX4</f>
        <v>0</v>
      </c>
      <c r="J4" s="7">
        <f>AE4+AY4</f>
        <v>0</v>
      </c>
      <c r="K4" s="14">
        <f>AF4+AZ4</f>
        <v>155.66666666666669</v>
      </c>
      <c r="L4" s="7">
        <f>AG4+BA4</f>
        <v>122</v>
      </c>
      <c r="M4" s="7">
        <f>AH4+BB4</f>
        <v>62</v>
      </c>
      <c r="N4" s="7">
        <f>AI4+BC4</f>
        <v>58</v>
      </c>
      <c r="O4" s="7">
        <f>AJ4+BD4</f>
        <v>25</v>
      </c>
      <c r="P4" s="7">
        <f>AK4+BE4</f>
        <v>54</v>
      </c>
      <c r="Q4" s="7">
        <f>AL4+BF4</f>
        <v>129</v>
      </c>
      <c r="R4" s="9">
        <f>L4/((K4*3)+L4)</f>
        <v>0.2071307300509338</v>
      </c>
      <c r="S4" s="15">
        <f>(P4+L4)/K4</f>
        <v>1.1306209850107065</v>
      </c>
      <c r="T4" s="16">
        <f>Q4/P4</f>
        <v>2.388888888888889</v>
      </c>
      <c r="U4" s="17">
        <f>Q4/(K4/9)</f>
        <v>7.458244111349035</v>
      </c>
      <c r="V4" s="7" t="str">
        <f>B4</f>
        <v>Anderson</v>
      </c>
      <c r="W4" s="7" t="str">
        <f>A4</f>
        <v>Chase</v>
      </c>
      <c r="X4" s="7" t="str">
        <f>C4</f>
        <v>MIL</v>
      </c>
      <c r="Y4">
        <v>6</v>
      </c>
      <c r="Z4">
        <v>2</v>
      </c>
      <c r="AA4" s="13">
        <f>AI4/(AF4/9)</f>
        <v>2.4705882352941173</v>
      </c>
      <c r="AB4">
        <v>9</v>
      </c>
      <c r="AC4">
        <v>9</v>
      </c>
      <c r="AD4">
        <v>0</v>
      </c>
      <c r="AE4">
        <v>0</v>
      </c>
      <c r="AF4" s="14">
        <v>51</v>
      </c>
      <c r="AG4">
        <v>40</v>
      </c>
      <c r="AH4">
        <v>16</v>
      </c>
      <c r="AI4">
        <v>14</v>
      </c>
      <c r="AJ4">
        <v>6</v>
      </c>
      <c r="AK4">
        <v>14</v>
      </c>
      <c r="AL4">
        <v>48</v>
      </c>
      <c r="AM4" s="9">
        <f>AG4/((AF4*3)+AG4)</f>
        <v>0.20725388601036268</v>
      </c>
      <c r="AN4" s="15">
        <f>(AK4+AG4)/AF4</f>
        <v>1.0588235294117647</v>
      </c>
      <c r="AO4" s="17">
        <f>AL4/(AF4/9)</f>
        <v>8.470588235294118</v>
      </c>
      <c r="AP4" s="7" t="str">
        <f>V4</f>
        <v>Anderson</v>
      </c>
      <c r="AQ4" s="7" t="str">
        <f>W4</f>
        <v>Chase</v>
      </c>
      <c r="AR4" s="7" t="str">
        <f>X4</f>
        <v>MIL</v>
      </c>
      <c r="AS4">
        <v>6</v>
      </c>
      <c r="AT4">
        <v>7</v>
      </c>
      <c r="AU4" s="13">
        <f>BC4/(AZ4/9)</f>
        <v>3.78343949044586</v>
      </c>
      <c r="AV4">
        <v>19</v>
      </c>
      <c r="AW4">
        <v>19</v>
      </c>
      <c r="AX4">
        <v>0</v>
      </c>
      <c r="AY4">
        <v>0</v>
      </c>
      <c r="AZ4" s="14">
        <v>104.66666666666667</v>
      </c>
      <c r="BA4">
        <v>82</v>
      </c>
      <c r="BB4">
        <v>46</v>
      </c>
      <c r="BC4">
        <v>44</v>
      </c>
      <c r="BD4">
        <v>19</v>
      </c>
      <c r="BE4">
        <v>40</v>
      </c>
      <c r="BF4">
        <v>81</v>
      </c>
      <c r="BG4" s="9">
        <f>BA4/((AZ4*3)+BA4)</f>
        <v>0.20707070707070707</v>
      </c>
      <c r="BH4" s="15">
        <f>(BE4+BA4)/AZ4</f>
        <v>1.1656050955414012</v>
      </c>
      <c r="BI4" s="17">
        <f>BF4/(AZ4/9)</f>
        <v>6.964968152866242</v>
      </c>
    </row>
    <row r="5" spans="1:61" ht="12.75">
      <c r="A5" t="s">
        <v>383</v>
      </c>
      <c r="B5" t="s">
        <v>34</v>
      </c>
      <c r="C5" t="s">
        <v>46</v>
      </c>
      <c r="D5" s="7">
        <f>Y5+AS5</f>
        <v>9</v>
      </c>
      <c r="E5" s="7">
        <f>Z5+AT5</f>
        <v>4</v>
      </c>
      <c r="F5" s="13">
        <f>N5/(K5/9)</f>
        <v>3.3007334963325183</v>
      </c>
      <c r="G5" s="7">
        <f>AB5+AV5</f>
        <v>24</v>
      </c>
      <c r="H5" s="7">
        <f>AC5+AW5</f>
        <v>23</v>
      </c>
      <c r="I5" s="7">
        <f>AD5+AX5</f>
        <v>0</v>
      </c>
      <c r="J5" s="7">
        <f>AE5+AY5</f>
        <v>0</v>
      </c>
      <c r="K5" s="14">
        <f>AF5+AZ5</f>
        <v>136.33333333333334</v>
      </c>
      <c r="L5" s="7">
        <f>AG5+BA5</f>
        <v>112</v>
      </c>
      <c r="M5" s="7">
        <f>AH5+BB5</f>
        <v>53</v>
      </c>
      <c r="N5" s="7">
        <f>AI5+BC5</f>
        <v>50</v>
      </c>
      <c r="O5" s="7">
        <f>AJ5+BD5</f>
        <v>17</v>
      </c>
      <c r="P5" s="7">
        <f>AK5+BE5</f>
        <v>41</v>
      </c>
      <c r="Q5" s="7">
        <f>AL5+BF5</f>
        <v>126</v>
      </c>
      <c r="R5" s="9">
        <f>L5/((K5*3)+L5)</f>
        <v>0.21497120921305182</v>
      </c>
      <c r="S5" s="15">
        <f>(P5+L5)/K5</f>
        <v>1.1222493887530562</v>
      </c>
      <c r="T5" s="16">
        <f>Q5/P5</f>
        <v>3.073170731707317</v>
      </c>
      <c r="U5" s="17">
        <f>Q5/(K5/9)</f>
        <v>8.317848410757946</v>
      </c>
      <c r="V5" s="7" t="str">
        <f>B5</f>
        <v>Anderson</v>
      </c>
      <c r="W5" s="7" t="str">
        <f>A5</f>
        <v>Tyler</v>
      </c>
      <c r="X5" s="7" t="str">
        <f>C5</f>
        <v>COL</v>
      </c>
      <c r="Y5">
        <v>3</v>
      </c>
      <c r="Z5">
        <v>1</v>
      </c>
      <c r="AA5" s="13">
        <f>AI5/(AF5/9)</f>
        <v>1.1911764705882353</v>
      </c>
      <c r="AB5">
        <v>4</v>
      </c>
      <c r="AC5">
        <v>3</v>
      </c>
      <c r="AD5">
        <v>0</v>
      </c>
      <c r="AE5">
        <v>0</v>
      </c>
      <c r="AF5" s="14">
        <v>22.666666666666668</v>
      </c>
      <c r="AG5">
        <v>13</v>
      </c>
      <c r="AH5">
        <v>3</v>
      </c>
      <c r="AI5">
        <v>3</v>
      </c>
      <c r="AJ5">
        <v>1</v>
      </c>
      <c r="AK5">
        <v>3</v>
      </c>
      <c r="AL5">
        <v>18</v>
      </c>
      <c r="AM5" s="9">
        <f>AG5/((AF5*3)+AG5)</f>
        <v>0.16049382716049382</v>
      </c>
      <c r="AN5" s="15">
        <f>(AK5+AG5)/AF5</f>
        <v>0.7058823529411764</v>
      </c>
      <c r="AO5" s="17">
        <f>AL5/(AF5/9)</f>
        <v>7.147058823529411</v>
      </c>
      <c r="AP5" s="7" t="str">
        <f>V5</f>
        <v>Anderson</v>
      </c>
      <c r="AQ5" s="7" t="str">
        <f>W5</f>
        <v>Tyler</v>
      </c>
      <c r="AR5" s="7" t="str">
        <f>X5</f>
        <v>COL</v>
      </c>
      <c r="AS5">
        <v>6</v>
      </c>
      <c r="AT5">
        <v>3</v>
      </c>
      <c r="AU5" s="13">
        <f>BC5/(AZ5/9)</f>
        <v>3.721407624633431</v>
      </c>
      <c r="AV5">
        <v>20</v>
      </c>
      <c r="AW5">
        <v>20</v>
      </c>
      <c r="AX5">
        <v>0</v>
      </c>
      <c r="AY5">
        <v>0</v>
      </c>
      <c r="AZ5" s="14">
        <v>113.66666666666667</v>
      </c>
      <c r="BA5">
        <v>99</v>
      </c>
      <c r="BB5">
        <v>50</v>
      </c>
      <c r="BC5">
        <v>47</v>
      </c>
      <c r="BD5">
        <v>16</v>
      </c>
      <c r="BE5">
        <v>38</v>
      </c>
      <c r="BF5">
        <v>108</v>
      </c>
      <c r="BG5" s="9">
        <f>BA5/((AZ5*3)+BA5)</f>
        <v>0.225</v>
      </c>
      <c r="BH5" s="15">
        <f>(BE5+BA5)/AZ5</f>
        <v>1.2052785923753666</v>
      </c>
      <c r="BI5" s="17">
        <f>BF5/(AZ5/9)</f>
        <v>8.551319648093841</v>
      </c>
    </row>
    <row r="6" spans="1:61" ht="12.75">
      <c r="A6" t="s">
        <v>351</v>
      </c>
      <c r="B6" t="s">
        <v>384</v>
      </c>
      <c r="C6" t="s">
        <v>144</v>
      </c>
      <c r="D6" s="7">
        <f>Y6+AS6</f>
        <v>6</v>
      </c>
      <c r="E6" s="7">
        <f>Z6+AT6</f>
        <v>11</v>
      </c>
      <c r="F6" s="13">
        <f>N6/(K6/9)</f>
        <v>4.277777777777778</v>
      </c>
      <c r="G6" s="7">
        <f>AB6+AV6</f>
        <v>30</v>
      </c>
      <c r="H6" s="7">
        <f>AC6+AW6</f>
        <v>30</v>
      </c>
      <c r="I6" s="7">
        <f>AD6+AX6</f>
        <v>0</v>
      </c>
      <c r="J6" s="7">
        <f>AE6+AY6</f>
        <v>0</v>
      </c>
      <c r="K6" s="14">
        <f>AF6+AZ6</f>
        <v>162</v>
      </c>
      <c r="L6" s="7">
        <f>AG6+BA6</f>
        <v>164</v>
      </c>
      <c r="M6" s="7">
        <f>AH6+BB6</f>
        <v>87</v>
      </c>
      <c r="N6" s="7">
        <f>AI6+BC6</f>
        <v>77</v>
      </c>
      <c r="O6" s="7">
        <f>AJ6+BD6</f>
        <v>24</v>
      </c>
      <c r="P6" s="7">
        <f>AK6+BE6</f>
        <v>51</v>
      </c>
      <c r="Q6" s="7">
        <f>AL6+BF6</f>
        <v>188</v>
      </c>
      <c r="R6" s="9">
        <f>L6/((K6*3)+L6)</f>
        <v>0.2523076923076923</v>
      </c>
      <c r="S6" s="15">
        <f>(P6+L6)/K6</f>
        <v>1.3271604938271604</v>
      </c>
      <c r="T6" s="16">
        <f>Q6/P6</f>
        <v>3.6862745098039214</v>
      </c>
      <c r="U6" s="17">
        <f>Q6/(K6/9)</f>
        <v>10.444444444444445</v>
      </c>
      <c r="V6" s="7" t="str">
        <f>B6</f>
        <v>Archer</v>
      </c>
      <c r="W6" s="7" t="str">
        <f>A6</f>
        <v>Chris</v>
      </c>
      <c r="X6" s="7" t="str">
        <f>C6</f>
        <v>TB</v>
      </c>
      <c r="Y6">
        <v>3</v>
      </c>
      <c r="Z6">
        <v>7</v>
      </c>
      <c r="AA6" s="13">
        <f>AI6/(AF6/9)</f>
        <v>4.269230769230769</v>
      </c>
      <c r="AB6">
        <v>15</v>
      </c>
      <c r="AC6">
        <v>15</v>
      </c>
      <c r="AD6">
        <v>0</v>
      </c>
      <c r="AE6">
        <v>0</v>
      </c>
      <c r="AF6" s="14">
        <v>78</v>
      </c>
      <c r="AG6">
        <v>77</v>
      </c>
      <c r="AH6">
        <v>45</v>
      </c>
      <c r="AI6">
        <v>37</v>
      </c>
      <c r="AJ6">
        <v>14</v>
      </c>
      <c r="AK6">
        <v>22</v>
      </c>
      <c r="AL6">
        <v>102</v>
      </c>
      <c r="AM6" s="9">
        <f>AG6/((AF6*3)+AG6)</f>
        <v>0.24758842443729903</v>
      </c>
      <c r="AN6" s="15">
        <f>(AK6+AG6)/AF6</f>
        <v>1.2692307692307692</v>
      </c>
      <c r="AO6" s="17">
        <f>AL6/(AF6/9)</f>
        <v>11.76923076923077</v>
      </c>
      <c r="AP6" s="7" t="str">
        <f>V6</f>
        <v>Archer</v>
      </c>
      <c r="AQ6" s="7" t="str">
        <f>W6</f>
        <v>Chris</v>
      </c>
      <c r="AR6" s="7" t="str">
        <f>X6</f>
        <v>TB</v>
      </c>
      <c r="AS6">
        <v>3</v>
      </c>
      <c r="AT6">
        <v>4</v>
      </c>
      <c r="AU6" s="13">
        <f>BC6/(AZ6/9)</f>
        <v>4.285714285714286</v>
      </c>
      <c r="AV6">
        <v>15</v>
      </c>
      <c r="AW6">
        <v>15</v>
      </c>
      <c r="AX6">
        <v>0</v>
      </c>
      <c r="AY6">
        <v>0</v>
      </c>
      <c r="AZ6" s="14">
        <v>84</v>
      </c>
      <c r="BA6">
        <v>87</v>
      </c>
      <c r="BB6">
        <v>42</v>
      </c>
      <c r="BC6">
        <v>40</v>
      </c>
      <c r="BD6">
        <v>10</v>
      </c>
      <c r="BE6">
        <v>29</v>
      </c>
      <c r="BF6">
        <v>86</v>
      </c>
      <c r="BG6" s="9">
        <f>BA6/((AZ6*3)+BA6)</f>
        <v>0.25663716814159293</v>
      </c>
      <c r="BH6" s="15">
        <f>(BE6+BA6)/AZ6</f>
        <v>1.380952380952381</v>
      </c>
      <c r="BI6" s="17">
        <f>BF6/(AZ6/9)</f>
        <v>9.214285714285714</v>
      </c>
    </row>
    <row r="7" spans="1:61" ht="12.75">
      <c r="A7" t="s">
        <v>385</v>
      </c>
      <c r="B7" t="s">
        <v>386</v>
      </c>
      <c r="C7" t="s">
        <v>387</v>
      </c>
      <c r="D7" s="7">
        <f>Y7+AS7</f>
        <v>13</v>
      </c>
      <c r="E7" s="7">
        <f>Z7+AT7</f>
        <v>9</v>
      </c>
      <c r="F7" s="13">
        <f>N7/(K7/9)</f>
        <v>2.8588235294117648</v>
      </c>
      <c r="G7" s="7">
        <f>AB7+AV7</f>
        <v>30</v>
      </c>
      <c r="H7" s="7">
        <f>AC7+AW7</f>
        <v>30</v>
      </c>
      <c r="I7" s="7">
        <f>AD7+AX7</f>
        <v>0</v>
      </c>
      <c r="J7" s="7">
        <f>AE7+AY7</f>
        <v>0</v>
      </c>
      <c r="K7" s="14">
        <f>AF7+AZ7</f>
        <v>170</v>
      </c>
      <c r="L7" s="7">
        <f>AG7+BA7</f>
        <v>146</v>
      </c>
      <c r="M7" s="7">
        <f>AH7+BB7</f>
        <v>75</v>
      </c>
      <c r="N7" s="7">
        <f>AI7+BC7</f>
        <v>54</v>
      </c>
      <c r="O7" s="7">
        <f>AJ7+BD7</f>
        <v>19</v>
      </c>
      <c r="P7" s="7">
        <f>AK7+BE7</f>
        <v>53</v>
      </c>
      <c r="Q7" s="7">
        <f>AL7+BF7</f>
        <v>133</v>
      </c>
      <c r="R7" s="9">
        <f>L7/((K7*3)+L7)</f>
        <v>0.2225609756097561</v>
      </c>
      <c r="S7" s="15">
        <f>(P7+L7)/K7</f>
        <v>1.1705882352941177</v>
      </c>
      <c r="T7" s="16">
        <f>Q7/P7</f>
        <v>2.509433962264151</v>
      </c>
      <c r="U7" s="17">
        <f>Q7/(K7/9)</f>
        <v>7.041176470588235</v>
      </c>
      <c r="V7" s="7" t="str">
        <f>B7</f>
        <v>Arrieta</v>
      </c>
      <c r="W7" s="7" t="str">
        <f>A7</f>
        <v>Jake</v>
      </c>
      <c r="X7" s="7" t="str">
        <f>C7</f>
        <v>CHC / PHI</v>
      </c>
      <c r="Y7">
        <v>6</v>
      </c>
      <c r="Z7">
        <v>3</v>
      </c>
      <c r="AA7" s="13">
        <f>AI7/(AF7/9)</f>
        <v>2.283582089552239</v>
      </c>
      <c r="AB7">
        <v>12</v>
      </c>
      <c r="AC7">
        <v>12</v>
      </c>
      <c r="AD7">
        <v>0</v>
      </c>
      <c r="AE7">
        <v>0</v>
      </c>
      <c r="AF7" s="14">
        <v>67</v>
      </c>
      <c r="AG7">
        <v>53</v>
      </c>
      <c r="AH7">
        <v>23</v>
      </c>
      <c r="AI7">
        <v>17</v>
      </c>
      <c r="AJ7">
        <v>9</v>
      </c>
      <c r="AK7">
        <v>20</v>
      </c>
      <c r="AL7">
        <v>61</v>
      </c>
      <c r="AM7" s="9">
        <f>AG7/((AF7*3)+AG7)</f>
        <v>0.20866141732283464</v>
      </c>
      <c r="AN7" s="15">
        <f>(AK7+AG7)/AF7</f>
        <v>1.0895522388059702</v>
      </c>
      <c r="AO7" s="17">
        <f>AL7/(AF7/9)</f>
        <v>8.194029850746269</v>
      </c>
      <c r="AP7" s="7" t="str">
        <f>V7</f>
        <v>Arrieta</v>
      </c>
      <c r="AQ7" s="7" t="str">
        <f>W7</f>
        <v>Jake</v>
      </c>
      <c r="AR7" s="7" t="str">
        <f>X7</f>
        <v>CHC / PHI</v>
      </c>
      <c r="AS7">
        <v>7</v>
      </c>
      <c r="AT7">
        <v>6</v>
      </c>
      <c r="AU7" s="13">
        <f>BC7/(AZ7/9)</f>
        <v>3.233009708737864</v>
      </c>
      <c r="AV7">
        <v>18</v>
      </c>
      <c r="AW7">
        <v>18</v>
      </c>
      <c r="AX7">
        <v>0</v>
      </c>
      <c r="AY7">
        <v>0</v>
      </c>
      <c r="AZ7" s="14">
        <v>103</v>
      </c>
      <c r="BA7">
        <v>93</v>
      </c>
      <c r="BB7">
        <v>52</v>
      </c>
      <c r="BC7">
        <v>37</v>
      </c>
      <c r="BD7">
        <v>10</v>
      </c>
      <c r="BE7">
        <v>33</v>
      </c>
      <c r="BF7">
        <v>72</v>
      </c>
      <c r="BG7" s="9">
        <f>BA7/((AZ7*3)+BA7)</f>
        <v>0.23134328358208955</v>
      </c>
      <c r="BH7" s="15">
        <f>(BE7+BA7)/AZ7</f>
        <v>1.2233009708737863</v>
      </c>
      <c r="BI7" s="17">
        <f>BF7/(AZ7/9)</f>
        <v>6.29126213592233</v>
      </c>
    </row>
    <row r="8" spans="1:61" ht="12.75">
      <c r="A8" t="s">
        <v>347</v>
      </c>
      <c r="B8" t="s">
        <v>388</v>
      </c>
      <c r="C8" t="s">
        <v>76</v>
      </c>
      <c r="D8" s="7">
        <f>Y8+AS8</f>
        <v>18</v>
      </c>
      <c r="E8" s="7">
        <f>Z8+AT8</f>
        <v>8</v>
      </c>
      <c r="F8" s="13">
        <f>N8/(K8/9)</f>
        <v>2.5363636363636366</v>
      </c>
      <c r="G8" s="7">
        <f>AB8+AV8</f>
        <v>35</v>
      </c>
      <c r="H8" s="7">
        <f>AC8+AW8</f>
        <v>34</v>
      </c>
      <c r="I8" s="7">
        <f>AD8+AX8</f>
        <v>0</v>
      </c>
      <c r="J8" s="7">
        <f>AE8+AY8</f>
        <v>0</v>
      </c>
      <c r="K8" s="14">
        <f>AF8+AZ8</f>
        <v>220</v>
      </c>
      <c r="L8" s="7">
        <f>AG8+BA8</f>
        <v>189</v>
      </c>
      <c r="M8" s="7">
        <f>AH8+BB8</f>
        <v>70</v>
      </c>
      <c r="N8" s="7">
        <f>AI8+BC8</f>
        <v>62</v>
      </c>
      <c r="O8" s="7">
        <f>AJ8+BD8</f>
        <v>17</v>
      </c>
      <c r="P8" s="7">
        <f>AK8+BE8</f>
        <v>68</v>
      </c>
      <c r="Q8" s="7">
        <f>AL8+BF8</f>
        <v>268</v>
      </c>
      <c r="R8" s="9">
        <f>L8/((K8*3)+L8)</f>
        <v>0.2226148409893993</v>
      </c>
      <c r="S8" s="15">
        <f>(P8+L8)/K8</f>
        <v>1.1681818181818182</v>
      </c>
      <c r="T8" s="16">
        <f>Q8/P8</f>
        <v>3.9411764705882355</v>
      </c>
      <c r="U8" s="17">
        <f>Q8/(K8/9)</f>
        <v>10.963636363636365</v>
      </c>
      <c r="V8" s="7" t="str">
        <f>B8</f>
        <v>Bauer</v>
      </c>
      <c r="W8" s="7" t="str">
        <f>A8</f>
        <v>Trevor</v>
      </c>
      <c r="X8" s="7" t="str">
        <f>C8</f>
        <v>CLE</v>
      </c>
      <c r="Y8">
        <v>10</v>
      </c>
      <c r="Z8">
        <v>2</v>
      </c>
      <c r="AA8" s="13">
        <f>AI8/(AF8/9)</f>
        <v>3.0119521912350593</v>
      </c>
      <c r="AB8">
        <v>15</v>
      </c>
      <c r="AC8">
        <v>14</v>
      </c>
      <c r="AD8">
        <v>0</v>
      </c>
      <c r="AE8">
        <v>0</v>
      </c>
      <c r="AF8" s="14">
        <v>83.66666666666667</v>
      </c>
      <c r="AG8">
        <v>84</v>
      </c>
      <c r="AH8">
        <v>28</v>
      </c>
      <c r="AI8">
        <v>28</v>
      </c>
      <c r="AJ8">
        <v>11</v>
      </c>
      <c r="AK8">
        <v>26</v>
      </c>
      <c r="AL8">
        <v>93</v>
      </c>
      <c r="AM8" s="9">
        <f>AG8/((AF8*3)+AG8)</f>
        <v>0.2507462686567164</v>
      </c>
      <c r="AN8" s="15">
        <f>(AK8+AG8)/AF8</f>
        <v>1.3147410358565736</v>
      </c>
      <c r="AO8" s="17">
        <f>AL8/(AF8/9)</f>
        <v>10.003984063745019</v>
      </c>
      <c r="AP8" s="7" t="str">
        <f>V8</f>
        <v>Bauer</v>
      </c>
      <c r="AQ8" s="7" t="str">
        <f>W8</f>
        <v>Trevor</v>
      </c>
      <c r="AR8" s="7" t="str">
        <f>X8</f>
        <v>CLE</v>
      </c>
      <c r="AS8">
        <v>8</v>
      </c>
      <c r="AT8">
        <v>6</v>
      </c>
      <c r="AU8" s="13">
        <f>BC8/(AZ8/9)</f>
        <v>2.2444987775061125</v>
      </c>
      <c r="AV8">
        <v>20</v>
      </c>
      <c r="AW8">
        <v>20</v>
      </c>
      <c r="AX8">
        <v>0</v>
      </c>
      <c r="AY8">
        <v>0</v>
      </c>
      <c r="AZ8" s="14">
        <v>136.33333333333334</v>
      </c>
      <c r="BA8">
        <v>105</v>
      </c>
      <c r="BB8">
        <v>42</v>
      </c>
      <c r="BC8">
        <v>34</v>
      </c>
      <c r="BD8">
        <v>6</v>
      </c>
      <c r="BE8">
        <v>42</v>
      </c>
      <c r="BF8">
        <v>175</v>
      </c>
      <c r="BG8" s="9">
        <f>BA8/((AZ8*3)+BA8)</f>
        <v>0.20428015564202334</v>
      </c>
      <c r="BH8" s="15">
        <f>(BE8+BA8)/AZ8</f>
        <v>1.078239608801956</v>
      </c>
      <c r="BI8" s="17">
        <f>BF8/(AZ8/9)</f>
        <v>11.552567237163814</v>
      </c>
    </row>
    <row r="9" spans="1:61" ht="12.75">
      <c r="A9" t="s">
        <v>100</v>
      </c>
      <c r="B9" t="s">
        <v>389</v>
      </c>
      <c r="C9" t="s">
        <v>390</v>
      </c>
      <c r="D9" s="7">
        <f>Y9+AS9</f>
        <v>2</v>
      </c>
      <c r="E9" s="7">
        <f>Z9+AT9</f>
        <v>1</v>
      </c>
      <c r="F9" s="13">
        <f>N9/(K9/9)</f>
        <v>4.378378378378379</v>
      </c>
      <c r="G9" s="7">
        <f>AB9+AV9</f>
        <v>46</v>
      </c>
      <c r="H9" s="7">
        <f>AC9+AW9</f>
        <v>0</v>
      </c>
      <c r="I9" s="7">
        <f>AD9+AX9</f>
        <v>9</v>
      </c>
      <c r="J9" s="7">
        <f>AE9+AY9</f>
        <v>12</v>
      </c>
      <c r="K9" s="14">
        <f>AF9+AZ9</f>
        <v>49.33333333333333</v>
      </c>
      <c r="L9" s="7">
        <f>AG9+BA9</f>
        <v>45</v>
      </c>
      <c r="M9" s="7">
        <f>AH9+BB9</f>
        <v>24</v>
      </c>
      <c r="N9" s="7">
        <f>AI9+BC9</f>
        <v>24</v>
      </c>
      <c r="O9" s="7">
        <f>AJ9+BD9</f>
        <v>6</v>
      </c>
      <c r="P9" s="7">
        <f>AK9+BE9</f>
        <v>8</v>
      </c>
      <c r="Q9" s="7">
        <f>AL9+BF9</f>
        <v>44</v>
      </c>
      <c r="R9" s="9">
        <f>L9/((K9*3)+L9)</f>
        <v>0.23316062176165803</v>
      </c>
      <c r="S9" s="15">
        <f>(P9+L9)/K9</f>
        <v>1.0743243243243243</v>
      </c>
      <c r="T9" s="16">
        <f>Q9/P9</f>
        <v>5.5</v>
      </c>
      <c r="U9" s="17">
        <f>Q9/(K9/9)</f>
        <v>8.027027027027028</v>
      </c>
      <c r="V9" s="7" t="str">
        <f>B9</f>
        <v>Belisle</v>
      </c>
      <c r="W9" s="7" t="str">
        <f>A9</f>
        <v>Matt</v>
      </c>
      <c r="X9" s="7" t="str">
        <f>C9</f>
        <v>CLE / MIN</v>
      </c>
      <c r="Y9">
        <v>2</v>
      </c>
      <c r="Z9">
        <v>1</v>
      </c>
      <c r="AA9" s="13">
        <f>AI9/(AF9/9)</f>
        <v>1.708860759493671</v>
      </c>
      <c r="AB9">
        <v>25</v>
      </c>
      <c r="AC9">
        <v>0</v>
      </c>
      <c r="AD9">
        <v>9</v>
      </c>
      <c r="AE9">
        <v>11</v>
      </c>
      <c r="AF9" s="14">
        <v>26.333333333333332</v>
      </c>
      <c r="AG9">
        <v>13</v>
      </c>
      <c r="AH9">
        <v>5</v>
      </c>
      <c r="AI9">
        <v>5</v>
      </c>
      <c r="AJ9">
        <v>3</v>
      </c>
      <c r="AK9">
        <v>4</v>
      </c>
      <c r="AL9">
        <v>28</v>
      </c>
      <c r="AM9" s="9">
        <f>AG9/((AF9*3)+AG9)</f>
        <v>0.14130434782608695</v>
      </c>
      <c r="AN9" s="15">
        <f>(AK9+AG9)/AF9</f>
        <v>0.6455696202531646</v>
      </c>
      <c r="AO9" s="17">
        <f>AL9/(AF9/9)</f>
        <v>9.569620253164558</v>
      </c>
      <c r="AP9" s="7" t="str">
        <f>V9</f>
        <v>Belisle</v>
      </c>
      <c r="AQ9" s="7" t="str">
        <f>W9</f>
        <v>Matt</v>
      </c>
      <c r="AR9" s="7" t="str">
        <f>X9</f>
        <v>CLE / MIN</v>
      </c>
      <c r="AS9">
        <v>0</v>
      </c>
      <c r="AT9">
        <v>0</v>
      </c>
      <c r="AU9" s="13">
        <f>BC9/(AZ9/9)</f>
        <v>7.434782608695652</v>
      </c>
      <c r="AV9">
        <v>21</v>
      </c>
      <c r="AW9">
        <v>0</v>
      </c>
      <c r="AX9">
        <v>0</v>
      </c>
      <c r="AY9">
        <v>1</v>
      </c>
      <c r="AZ9" s="14">
        <v>23</v>
      </c>
      <c r="BA9">
        <v>32</v>
      </c>
      <c r="BB9">
        <v>19</v>
      </c>
      <c r="BC9">
        <v>19</v>
      </c>
      <c r="BD9">
        <v>3</v>
      </c>
      <c r="BE9">
        <v>4</v>
      </c>
      <c r="BF9">
        <v>16</v>
      </c>
      <c r="BG9" s="9">
        <f>BA9/((AZ9*3)+BA9)</f>
        <v>0.31683168316831684</v>
      </c>
      <c r="BH9" s="15">
        <f>(BE9+BA9)/AZ9</f>
        <v>1.565217391304348</v>
      </c>
      <c r="BI9" s="17">
        <f>BF9/(AZ9/9)</f>
        <v>6.260869565217392</v>
      </c>
    </row>
    <row r="10" spans="1:61" ht="12.75">
      <c r="A10" t="s">
        <v>19</v>
      </c>
      <c r="B10" t="s">
        <v>391</v>
      </c>
      <c r="C10" t="s">
        <v>88</v>
      </c>
      <c r="D10" s="7">
        <f>Y10+AS10</f>
        <v>15</v>
      </c>
      <c r="E10" s="7">
        <f>Z10+AT10</f>
        <v>13</v>
      </c>
      <c r="F10" s="13">
        <f>N10/(K10/9)</f>
        <v>3.882644628099174</v>
      </c>
      <c r="G10" s="7">
        <f>AB10+AV10</f>
        <v>35</v>
      </c>
      <c r="H10" s="7">
        <f>AC10+AW10</f>
        <v>34</v>
      </c>
      <c r="I10" s="7">
        <f>AD10+AX10</f>
        <v>0</v>
      </c>
      <c r="J10" s="7">
        <f>AE10+AY10</f>
        <v>0</v>
      </c>
      <c r="K10" s="14">
        <f>AF10+AZ10</f>
        <v>201.66666666666666</v>
      </c>
      <c r="L10" s="7">
        <f>AG10+BA10</f>
        <v>173</v>
      </c>
      <c r="M10" s="7">
        <f>AH10+BB10</f>
        <v>94</v>
      </c>
      <c r="N10" s="7">
        <f>AI10+BC10</f>
        <v>87</v>
      </c>
      <c r="O10" s="7">
        <f>AJ10+BD10</f>
        <v>23</v>
      </c>
      <c r="P10" s="7">
        <f>AK10+BE10</f>
        <v>58</v>
      </c>
      <c r="Q10" s="7">
        <f>AL10+BF10</f>
        <v>197</v>
      </c>
      <c r="R10" s="9">
        <f>L10/((K10*3)+L10)</f>
        <v>0.22236503856041132</v>
      </c>
      <c r="S10" s="15">
        <f>(P10+L10)/K10</f>
        <v>1.1454545454545455</v>
      </c>
      <c r="T10" s="16">
        <f>Q10/P10</f>
        <v>3.396551724137931</v>
      </c>
      <c r="U10" s="17">
        <f>Q10/(K10/9)</f>
        <v>8.791735537190084</v>
      </c>
      <c r="V10" s="7" t="str">
        <f>B10</f>
        <v>Berrios</v>
      </c>
      <c r="W10" s="7" t="str">
        <f>A10</f>
        <v>Jose</v>
      </c>
      <c r="X10" s="7" t="str">
        <f>C10</f>
        <v>MIN</v>
      </c>
      <c r="Y10">
        <v>6</v>
      </c>
      <c r="Z10">
        <v>6</v>
      </c>
      <c r="AA10" s="13">
        <f>AI10/(AF10/9)</f>
        <v>4.237668161434978</v>
      </c>
      <c r="AB10">
        <v>15</v>
      </c>
      <c r="AC10">
        <v>14</v>
      </c>
      <c r="AD10">
        <v>0</v>
      </c>
      <c r="AE10">
        <v>0</v>
      </c>
      <c r="AF10" s="14">
        <v>74.33333333333333</v>
      </c>
      <c r="AG10">
        <v>73</v>
      </c>
      <c r="AH10">
        <v>42</v>
      </c>
      <c r="AI10">
        <v>35</v>
      </c>
      <c r="AJ10">
        <v>6</v>
      </c>
      <c r="AK10">
        <v>29</v>
      </c>
      <c r="AL10">
        <v>70</v>
      </c>
      <c r="AM10" s="9">
        <f>AG10/((AF10*3)+AG10)</f>
        <v>0.24662162162162163</v>
      </c>
      <c r="AN10" s="15">
        <f>(AK10+AG10)/AF10</f>
        <v>1.3721973094170405</v>
      </c>
      <c r="AO10" s="17">
        <f>AL10/(AF10/9)</f>
        <v>8.475336322869955</v>
      </c>
      <c r="AP10" s="7" t="str">
        <f>V10</f>
        <v>Berrios</v>
      </c>
      <c r="AQ10" s="7" t="str">
        <f>W10</f>
        <v>Jose</v>
      </c>
      <c r="AR10" s="7" t="str">
        <f>X10</f>
        <v>MIN</v>
      </c>
      <c r="AS10">
        <v>9</v>
      </c>
      <c r="AT10">
        <v>7</v>
      </c>
      <c r="AU10" s="13">
        <f>BC10/(AZ10/9)</f>
        <v>3.6753926701570685</v>
      </c>
      <c r="AV10">
        <v>20</v>
      </c>
      <c r="AW10">
        <v>20</v>
      </c>
      <c r="AX10">
        <v>0</v>
      </c>
      <c r="AY10">
        <v>0</v>
      </c>
      <c r="AZ10" s="14">
        <v>127.33333333333333</v>
      </c>
      <c r="BA10">
        <v>100</v>
      </c>
      <c r="BB10">
        <v>52</v>
      </c>
      <c r="BC10">
        <v>52</v>
      </c>
      <c r="BD10">
        <v>17</v>
      </c>
      <c r="BE10">
        <v>29</v>
      </c>
      <c r="BF10">
        <v>127</v>
      </c>
      <c r="BG10" s="9">
        <f>BA10/((AZ10*3)+BA10)</f>
        <v>0.2074688796680498</v>
      </c>
      <c r="BH10" s="15">
        <f>(BE10+BA10)/AZ10</f>
        <v>1.013089005235602</v>
      </c>
      <c r="BI10" s="17">
        <f>BF10/(AZ10/9)</f>
        <v>8.976439790575917</v>
      </c>
    </row>
    <row r="11" spans="1:61" ht="12.75">
      <c r="A11" t="s">
        <v>392</v>
      </c>
      <c r="B11" t="s">
        <v>393</v>
      </c>
      <c r="C11" t="s">
        <v>338</v>
      </c>
      <c r="D11" s="7">
        <f>Y11+AS11</f>
        <v>4</v>
      </c>
      <c r="E11" s="7">
        <f>Z11+AT11</f>
        <v>7</v>
      </c>
      <c r="F11" s="13">
        <f>N11/(K11/9)</f>
        <v>3.412087912087912</v>
      </c>
      <c r="G11" s="7">
        <f>AB11+AV11</f>
        <v>64</v>
      </c>
      <c r="H11" s="7">
        <f>AC11+AW11</f>
        <v>0</v>
      </c>
      <c r="I11" s="7">
        <f>AD11+AX11</f>
        <v>24</v>
      </c>
      <c r="J11" s="7">
        <f>AE11+AY11</f>
        <v>30</v>
      </c>
      <c r="K11" s="14">
        <f>AF11+AZ11</f>
        <v>60.66666666666667</v>
      </c>
      <c r="L11" s="7">
        <f>AG11+BA11</f>
        <v>48</v>
      </c>
      <c r="M11" s="7">
        <f>AH11+BB11</f>
        <v>26</v>
      </c>
      <c r="N11" s="7">
        <f>AI11+BC11</f>
        <v>23</v>
      </c>
      <c r="O11" s="7">
        <f>AJ11+BD11</f>
        <v>10</v>
      </c>
      <c r="P11" s="7">
        <f>AK11+BE11</f>
        <v>26</v>
      </c>
      <c r="Q11" s="7">
        <f>AL11+BF11</f>
        <v>82</v>
      </c>
      <c r="R11" s="9">
        <f>L11/((K11*3)+L11)</f>
        <v>0.20869565217391303</v>
      </c>
      <c r="S11" s="15">
        <f>(P11+L11)/K11</f>
        <v>1.2197802197802197</v>
      </c>
      <c r="T11" s="16">
        <f>Q11/P11</f>
        <v>3.1538461538461537</v>
      </c>
      <c r="U11" s="17">
        <f>Q11/(K11/9)</f>
        <v>12.164835164835164</v>
      </c>
      <c r="V11" s="7" t="str">
        <f>B11</f>
        <v>Boxberger</v>
      </c>
      <c r="W11" s="7" t="str">
        <f>A11</f>
        <v>Brad</v>
      </c>
      <c r="X11" s="7" t="str">
        <f>C11</f>
        <v>TB / ARZ</v>
      </c>
      <c r="Y11">
        <v>3</v>
      </c>
      <c r="Z11">
        <v>4</v>
      </c>
      <c r="AA11" s="13">
        <f>AI11/(AF11/9)</f>
        <v>3.9078947368421053</v>
      </c>
      <c r="AB11">
        <v>26</v>
      </c>
      <c r="AC11">
        <v>0</v>
      </c>
      <c r="AD11">
        <v>0</v>
      </c>
      <c r="AE11">
        <v>2</v>
      </c>
      <c r="AF11" s="14">
        <v>25.333333333333332</v>
      </c>
      <c r="AG11">
        <v>23</v>
      </c>
      <c r="AH11">
        <v>11</v>
      </c>
      <c r="AI11">
        <v>11</v>
      </c>
      <c r="AJ11">
        <v>4</v>
      </c>
      <c r="AK11">
        <v>8</v>
      </c>
      <c r="AL11">
        <v>33</v>
      </c>
      <c r="AM11" s="9">
        <f>AG11/((AF11*3)+AG11)</f>
        <v>0.23232323232323232</v>
      </c>
      <c r="AN11" s="15">
        <f>(AK11+AG11)/AF11</f>
        <v>1.223684210526316</v>
      </c>
      <c r="AO11" s="17">
        <f>AL11/(AF11/9)</f>
        <v>11.723684210526315</v>
      </c>
      <c r="AP11" s="7" t="str">
        <f>V11</f>
        <v>Boxberger</v>
      </c>
      <c r="AQ11" s="7" t="str">
        <f>W11</f>
        <v>Brad</v>
      </c>
      <c r="AR11" s="7" t="str">
        <f>X11</f>
        <v>TB / ARZ</v>
      </c>
      <c r="AS11">
        <v>1</v>
      </c>
      <c r="AT11">
        <v>3</v>
      </c>
      <c r="AU11" s="13">
        <f>BC11/(AZ11/9)</f>
        <v>3.0566037735849054</v>
      </c>
      <c r="AV11">
        <v>38</v>
      </c>
      <c r="AW11">
        <v>0</v>
      </c>
      <c r="AX11">
        <v>24</v>
      </c>
      <c r="AY11">
        <v>28</v>
      </c>
      <c r="AZ11" s="14">
        <v>35.333333333333336</v>
      </c>
      <c r="BA11">
        <v>25</v>
      </c>
      <c r="BB11">
        <v>15</v>
      </c>
      <c r="BC11">
        <v>12</v>
      </c>
      <c r="BD11">
        <v>6</v>
      </c>
      <c r="BE11">
        <v>18</v>
      </c>
      <c r="BF11">
        <v>49</v>
      </c>
      <c r="BG11" s="9">
        <f>BA11/((AZ11*3)+BA11)</f>
        <v>0.19083969465648856</v>
      </c>
      <c r="BH11" s="15">
        <f>(BE11+BA11)/AZ11</f>
        <v>1.2169811320754715</v>
      </c>
      <c r="BI11" s="17">
        <f>BF11/(AZ11/9)</f>
        <v>12.481132075471697</v>
      </c>
    </row>
    <row r="12" spans="1:61" ht="12.75">
      <c r="A12" t="s">
        <v>394</v>
      </c>
      <c r="B12" t="s">
        <v>395</v>
      </c>
      <c r="C12" t="s">
        <v>105</v>
      </c>
      <c r="D12" s="7">
        <f>Y12+AS12</f>
        <v>8</v>
      </c>
      <c r="E12" s="7">
        <f>Z12+AT12</f>
        <v>14</v>
      </c>
      <c r="F12" s="13">
        <f>N12/(K12/9)</f>
        <v>4.853932584269662</v>
      </c>
      <c r="G12" s="7">
        <f>AB12+AV12</f>
        <v>33</v>
      </c>
      <c r="H12" s="7">
        <f>AC12+AW12</f>
        <v>32</v>
      </c>
      <c r="I12" s="7">
        <f>AD12+AX12</f>
        <v>0</v>
      </c>
      <c r="J12" s="7">
        <f>AE12+AY12</f>
        <v>0</v>
      </c>
      <c r="K12" s="14">
        <f>AF12+AZ12</f>
        <v>178</v>
      </c>
      <c r="L12" s="7">
        <f>AG12+BA12</f>
        <v>166</v>
      </c>
      <c r="M12" s="7">
        <f>AH12+BB12</f>
        <v>101</v>
      </c>
      <c r="N12" s="7">
        <f>AI12+BC12</f>
        <v>96</v>
      </c>
      <c r="O12" s="7">
        <f>AJ12+BD12</f>
        <v>23</v>
      </c>
      <c r="P12" s="7">
        <f>AK12+BE12</f>
        <v>92</v>
      </c>
      <c r="Q12" s="7">
        <f>AL12+BF12</f>
        <v>160</v>
      </c>
      <c r="R12" s="9">
        <f>L12/((K12*3)+L12)</f>
        <v>0.23714285714285716</v>
      </c>
      <c r="S12" s="15">
        <f>(P12+L12)/K12</f>
        <v>1.449438202247191</v>
      </c>
      <c r="T12" s="16">
        <f>Q12/P12</f>
        <v>1.7391304347826086</v>
      </c>
      <c r="U12" s="17">
        <f>Q12/(K12/9)</f>
        <v>8.089887640449438</v>
      </c>
      <c r="V12" s="7" t="str">
        <f>B12</f>
        <v>Boyd</v>
      </c>
      <c r="W12" s="7" t="str">
        <f>A12</f>
        <v>Matthew</v>
      </c>
      <c r="X12" s="7" t="str">
        <f>C12</f>
        <v>DET</v>
      </c>
      <c r="Y12">
        <v>4</v>
      </c>
      <c r="Z12">
        <v>6</v>
      </c>
      <c r="AA12" s="13">
        <f>AI12/(AF12/9)</f>
        <v>4.970711297071129</v>
      </c>
      <c r="AB12">
        <v>15</v>
      </c>
      <c r="AC12">
        <v>14</v>
      </c>
      <c r="AD12">
        <v>0</v>
      </c>
      <c r="AE12">
        <v>0</v>
      </c>
      <c r="AF12" s="14">
        <v>79.66666666666667</v>
      </c>
      <c r="AG12">
        <v>83</v>
      </c>
      <c r="AH12">
        <v>48</v>
      </c>
      <c r="AI12">
        <v>44</v>
      </c>
      <c r="AJ12">
        <v>11</v>
      </c>
      <c r="AK12">
        <v>29</v>
      </c>
      <c r="AL12">
        <v>73</v>
      </c>
      <c r="AM12" s="9">
        <f>AG12/((AF12*3)+AG12)</f>
        <v>0.2577639751552795</v>
      </c>
      <c r="AN12" s="15">
        <f>(AK12+AG12)/AF12</f>
        <v>1.405857740585774</v>
      </c>
      <c r="AO12" s="17">
        <f>AL12/(AF12/9)</f>
        <v>8.246861924686192</v>
      </c>
      <c r="AP12" s="7" t="str">
        <f>V12</f>
        <v>Boyd</v>
      </c>
      <c r="AQ12" s="7" t="str">
        <f>W12</f>
        <v>Matthew</v>
      </c>
      <c r="AR12" s="7" t="str">
        <f>X12</f>
        <v>DET</v>
      </c>
      <c r="AS12">
        <v>4</v>
      </c>
      <c r="AT12">
        <v>8</v>
      </c>
      <c r="AU12" s="13">
        <f>BC12/(AZ12/9)</f>
        <v>4.7593220338983055</v>
      </c>
      <c r="AV12">
        <v>18</v>
      </c>
      <c r="AW12">
        <v>18</v>
      </c>
      <c r="AX12">
        <v>0</v>
      </c>
      <c r="AY12">
        <v>0</v>
      </c>
      <c r="AZ12" s="14">
        <v>98.33333333333333</v>
      </c>
      <c r="BA12">
        <v>83</v>
      </c>
      <c r="BB12">
        <v>53</v>
      </c>
      <c r="BC12">
        <v>52</v>
      </c>
      <c r="BD12">
        <v>12</v>
      </c>
      <c r="BE12">
        <v>63</v>
      </c>
      <c r="BF12">
        <v>87</v>
      </c>
      <c r="BG12" s="9">
        <f>BA12/((AZ12*3)+BA12)</f>
        <v>0.21957671957671956</v>
      </c>
      <c r="BH12" s="15">
        <f>(BE12+BA12)/AZ12</f>
        <v>1.4847457627118645</v>
      </c>
      <c r="BI12" s="17">
        <f>BF12/(AZ12/9)</f>
        <v>7.96271186440678</v>
      </c>
    </row>
    <row r="13" spans="1:61" ht="12.75">
      <c r="A13" t="s">
        <v>392</v>
      </c>
      <c r="B13" t="s">
        <v>396</v>
      </c>
      <c r="C13" t="s">
        <v>54</v>
      </c>
      <c r="D13" s="7">
        <f>Y13+AS13</f>
        <v>3</v>
      </c>
      <c r="E13" s="7">
        <f>Z13+AT13</f>
        <v>6</v>
      </c>
      <c r="F13" s="13">
        <f>N13/(K13/9)</f>
        <v>4.2272727272727275</v>
      </c>
      <c r="G13" s="7">
        <f>AB13+AV13</f>
        <v>68</v>
      </c>
      <c r="H13" s="7">
        <f>AC13+AW13</f>
        <v>0</v>
      </c>
      <c r="I13" s="7">
        <f>AD13+AX13</f>
        <v>13</v>
      </c>
      <c r="J13" s="7">
        <f>AE13+AY13</f>
        <v>17</v>
      </c>
      <c r="K13" s="14">
        <f>AF13+AZ13</f>
        <v>66</v>
      </c>
      <c r="L13" s="7">
        <f>AG13+BA13</f>
        <v>74</v>
      </c>
      <c r="M13" s="7">
        <f>AH13+BB13</f>
        <v>36</v>
      </c>
      <c r="N13" s="7">
        <f>AI13+BC13</f>
        <v>31</v>
      </c>
      <c r="O13" s="7">
        <f>AJ13+BD13</f>
        <v>6</v>
      </c>
      <c r="P13" s="7">
        <f>AK13+BE13</f>
        <v>33</v>
      </c>
      <c r="Q13" s="7">
        <f>AL13+BF13</f>
        <v>67</v>
      </c>
      <c r="R13" s="9">
        <f>L13/((K13*3)+L13)</f>
        <v>0.27205882352941174</v>
      </c>
      <c r="S13" s="15">
        <f>(P13+L13)/K13</f>
        <v>1.621212121212121</v>
      </c>
      <c r="T13" s="16">
        <f>Q13/P13</f>
        <v>2.0303030303030303</v>
      </c>
      <c r="U13" s="17">
        <f>Q13/(K13/9)</f>
        <v>9.136363636363637</v>
      </c>
      <c r="V13" s="7" t="str">
        <f>B13</f>
        <v>Brach</v>
      </c>
      <c r="W13" s="7" t="str">
        <f>A13</f>
        <v>Brad</v>
      </c>
      <c r="X13" s="7" t="str">
        <f>C13</f>
        <v>BAL</v>
      </c>
      <c r="Y13">
        <v>2</v>
      </c>
      <c r="Z13">
        <v>4</v>
      </c>
      <c r="AA13" s="13">
        <f>AI13/(AF13/9)</f>
        <v>3.943820224719101</v>
      </c>
      <c r="AB13">
        <v>29</v>
      </c>
      <c r="AC13">
        <v>0</v>
      </c>
      <c r="AD13">
        <v>3</v>
      </c>
      <c r="AE13">
        <v>5</v>
      </c>
      <c r="AF13" s="14">
        <v>29.666666666666668</v>
      </c>
      <c r="AG13">
        <v>29</v>
      </c>
      <c r="AH13">
        <v>16</v>
      </c>
      <c r="AI13">
        <v>13</v>
      </c>
      <c r="AJ13">
        <v>3</v>
      </c>
      <c r="AK13">
        <v>15</v>
      </c>
      <c r="AL13">
        <v>29</v>
      </c>
      <c r="AM13" s="9">
        <f>AG13/((AF13*3)+AG13)</f>
        <v>0.2457627118644068</v>
      </c>
      <c r="AN13" s="15">
        <f>(AK13+AG13)/AF13</f>
        <v>1.4831460674157302</v>
      </c>
      <c r="AO13" s="17">
        <f>AL13/(AF13/9)</f>
        <v>8.797752808988765</v>
      </c>
      <c r="AP13" s="7" t="str">
        <f>V13</f>
        <v>Brach</v>
      </c>
      <c r="AQ13" s="7" t="str">
        <f>W13</f>
        <v>Brad</v>
      </c>
      <c r="AR13" s="7" t="str">
        <f>X13</f>
        <v>BAL</v>
      </c>
      <c r="AS13">
        <v>1</v>
      </c>
      <c r="AT13">
        <v>2</v>
      </c>
      <c r="AU13" s="13">
        <f>BC13/(AZ13/9)</f>
        <v>4.458715596330275</v>
      </c>
      <c r="AV13">
        <v>39</v>
      </c>
      <c r="AW13">
        <v>0</v>
      </c>
      <c r="AX13">
        <v>10</v>
      </c>
      <c r="AY13">
        <v>12</v>
      </c>
      <c r="AZ13" s="14">
        <v>36.333333333333336</v>
      </c>
      <c r="BA13">
        <v>45</v>
      </c>
      <c r="BB13">
        <v>20</v>
      </c>
      <c r="BC13">
        <v>18</v>
      </c>
      <c r="BD13">
        <v>3</v>
      </c>
      <c r="BE13">
        <v>18</v>
      </c>
      <c r="BF13">
        <v>38</v>
      </c>
      <c r="BG13" s="9">
        <f>BA13/((AZ13*3)+BA13)</f>
        <v>0.2922077922077922</v>
      </c>
      <c r="BH13" s="15">
        <f>(BE13+BA13)/AZ13</f>
        <v>1.7339449541284402</v>
      </c>
      <c r="BI13" s="17">
        <f>BF13/(AZ13/9)</f>
        <v>9.412844036697248</v>
      </c>
    </row>
    <row r="14" spans="1:61" ht="12.75">
      <c r="A14" t="s">
        <v>397</v>
      </c>
      <c r="B14" t="s">
        <v>398</v>
      </c>
      <c r="C14" t="s">
        <v>285</v>
      </c>
      <c r="D14" s="7">
        <f>Y14+AS14</f>
        <v>7</v>
      </c>
      <c r="E14" s="7">
        <f>Z14+AT14</f>
        <v>2</v>
      </c>
      <c r="F14" s="13">
        <f>N14/(K14/9)</f>
        <v>4.332089552238806</v>
      </c>
      <c r="G14" s="7">
        <f>AB14+AV14</f>
        <v>16</v>
      </c>
      <c r="H14" s="7">
        <f>AC14+AW14</f>
        <v>16</v>
      </c>
      <c r="I14" s="7">
        <f>AD14+AX14</f>
        <v>0</v>
      </c>
      <c r="J14" s="7">
        <f>AE14+AY14</f>
        <v>0</v>
      </c>
      <c r="K14" s="14">
        <f>AF14+AZ14</f>
        <v>89.33333333333334</v>
      </c>
      <c r="L14" s="7">
        <f>AG14+BA14</f>
        <v>85</v>
      </c>
      <c r="M14" s="7">
        <f>AH14+BB14</f>
        <v>45</v>
      </c>
      <c r="N14" s="7">
        <f>AI14+BC14</f>
        <v>43</v>
      </c>
      <c r="O14" s="7">
        <f>AJ14+BD14</f>
        <v>15</v>
      </c>
      <c r="P14" s="7">
        <f>AK14+BE14</f>
        <v>20</v>
      </c>
      <c r="Q14" s="7">
        <f>AL14+BF14</f>
        <v>54</v>
      </c>
      <c r="R14" s="9">
        <f>L14/((K14*3)+L14)</f>
        <v>0.24079320113314448</v>
      </c>
      <c r="S14" s="15">
        <f>(P14+L14)/K14</f>
        <v>1.175373134328358</v>
      </c>
      <c r="T14" s="16">
        <f>Q14/P14</f>
        <v>2.7</v>
      </c>
      <c r="U14" s="17">
        <f>Q14/(K14/9)</f>
        <v>5.4402985074626855</v>
      </c>
      <c r="V14" s="7" t="str">
        <f>B14</f>
        <v>Bridwell</v>
      </c>
      <c r="W14" s="7" t="str">
        <f>A14</f>
        <v>Parker</v>
      </c>
      <c r="X14" s="7" t="str">
        <f>C14</f>
        <v>LAA</v>
      </c>
      <c r="Y14">
        <v>7</v>
      </c>
      <c r="Z14">
        <v>2</v>
      </c>
      <c r="AA14" s="13">
        <f>AI14/(AF14/9)</f>
        <v>3.7984790874524714</v>
      </c>
      <c r="AB14">
        <v>15</v>
      </c>
      <c r="AC14">
        <v>15</v>
      </c>
      <c r="AD14">
        <v>0</v>
      </c>
      <c r="AE14">
        <v>0</v>
      </c>
      <c r="AF14" s="14">
        <v>87.66666666666667</v>
      </c>
      <c r="AG14">
        <v>78</v>
      </c>
      <c r="AH14">
        <v>39</v>
      </c>
      <c r="AI14">
        <v>37</v>
      </c>
      <c r="AJ14">
        <v>12</v>
      </c>
      <c r="AK14">
        <v>20</v>
      </c>
      <c r="AL14">
        <v>54</v>
      </c>
      <c r="AM14" s="9">
        <f>AG14/((AF14*3)+AG14)</f>
        <v>0.2287390029325513</v>
      </c>
      <c r="AN14" s="15">
        <f>(AK14+AG14)/AF14</f>
        <v>1.11787072243346</v>
      </c>
      <c r="AO14" s="17">
        <f>AL14/(AF14/9)</f>
        <v>5.543726235741445</v>
      </c>
      <c r="AP14" s="7" t="str">
        <f>V14</f>
        <v>Bridwell</v>
      </c>
      <c r="AQ14" s="7" t="str">
        <f>W14</f>
        <v>Parker</v>
      </c>
      <c r="AR14" s="7" t="str">
        <f>X14</f>
        <v>LAA</v>
      </c>
      <c r="AS14">
        <v>0</v>
      </c>
      <c r="AT14">
        <v>0</v>
      </c>
      <c r="AU14" s="13">
        <f>BC14/(AZ14/9)</f>
        <v>32.4</v>
      </c>
      <c r="AV14">
        <v>1</v>
      </c>
      <c r="AW14">
        <v>1</v>
      </c>
      <c r="AX14">
        <v>0</v>
      </c>
      <c r="AY14">
        <v>0</v>
      </c>
      <c r="AZ14" s="14">
        <v>1.6666666666666665</v>
      </c>
      <c r="BA14">
        <v>7</v>
      </c>
      <c r="BB14">
        <v>6</v>
      </c>
      <c r="BC14">
        <v>6</v>
      </c>
      <c r="BD14">
        <v>3</v>
      </c>
      <c r="BE14">
        <v>0</v>
      </c>
      <c r="BF14">
        <v>0</v>
      </c>
      <c r="BG14" s="9">
        <f>BA14/((AZ14*3)+BA14)</f>
        <v>0.5833333333333334</v>
      </c>
      <c r="BH14" s="15">
        <f>(BE14+BA14)/AZ14</f>
        <v>4.2</v>
      </c>
      <c r="BI14" s="17">
        <f>BF14/(AZ14/9)</f>
        <v>0</v>
      </c>
    </row>
    <row r="15" spans="1:61" ht="12.75">
      <c r="A15" t="s">
        <v>399</v>
      </c>
      <c r="B15" t="s">
        <v>400</v>
      </c>
      <c r="C15" t="s">
        <v>54</v>
      </c>
      <c r="D15" s="7">
        <f>Y15+AS15</f>
        <v>3</v>
      </c>
      <c r="E15" s="7">
        <f>Z15+AT15</f>
        <v>1</v>
      </c>
      <c r="F15" s="13">
        <f>N15/(K15/9)</f>
        <v>3.375</v>
      </c>
      <c r="G15" s="7">
        <f>AB15+AV15</f>
        <v>42</v>
      </c>
      <c r="H15" s="7">
        <f>AC15+AW15</f>
        <v>0</v>
      </c>
      <c r="I15" s="7">
        <f>AD15+AX15</f>
        <v>14</v>
      </c>
      <c r="J15" s="7">
        <f>AE15+AY15</f>
        <v>17</v>
      </c>
      <c r="K15" s="14">
        <f>AF15+AZ15</f>
        <v>40</v>
      </c>
      <c r="L15" s="7">
        <f>AG15+BA15</f>
        <v>34</v>
      </c>
      <c r="M15" s="7">
        <f>AH15+BB15</f>
        <v>15</v>
      </c>
      <c r="N15" s="7">
        <f>AI15+BC15</f>
        <v>15</v>
      </c>
      <c r="O15" s="7">
        <f>AJ15+BD15</f>
        <v>2</v>
      </c>
      <c r="P15" s="7">
        <f>AK15+BE15</f>
        <v>22</v>
      </c>
      <c r="Q15" s="7">
        <f>AL15+BF15</f>
        <v>34</v>
      </c>
      <c r="R15" s="9">
        <f>L15/((K15*3)+L15)</f>
        <v>0.22077922077922077</v>
      </c>
      <c r="S15" s="15">
        <f>(P15+L15)/K15</f>
        <v>1.4</v>
      </c>
      <c r="T15" s="16">
        <f>Q15/P15</f>
        <v>1.5454545454545454</v>
      </c>
      <c r="U15" s="17">
        <f>Q15/(K15/9)</f>
        <v>7.6499999999999995</v>
      </c>
      <c r="V15" s="7" t="str">
        <f>B15</f>
        <v>Britton</v>
      </c>
      <c r="W15" s="7" t="str">
        <f>A15</f>
        <v>Zach</v>
      </c>
      <c r="X15" s="7" t="str">
        <f>C15</f>
        <v>BAL</v>
      </c>
      <c r="Y15">
        <v>2</v>
      </c>
      <c r="Z15">
        <v>1</v>
      </c>
      <c r="AA15" s="13">
        <f>AI15/(AF15/9)</f>
        <v>3.1973684210526314</v>
      </c>
      <c r="AB15">
        <v>27</v>
      </c>
      <c r="AC15">
        <v>0</v>
      </c>
      <c r="AD15">
        <v>10</v>
      </c>
      <c r="AE15">
        <v>12</v>
      </c>
      <c r="AF15" s="14">
        <v>25.333333333333332</v>
      </c>
      <c r="AG15">
        <v>23</v>
      </c>
      <c r="AH15">
        <v>9</v>
      </c>
      <c r="AI15">
        <v>9</v>
      </c>
      <c r="AJ15">
        <v>1</v>
      </c>
      <c r="AK15">
        <v>13</v>
      </c>
      <c r="AL15">
        <v>21</v>
      </c>
      <c r="AM15" s="9">
        <f>AG15/((AF15*3)+AG15)</f>
        <v>0.23232323232323232</v>
      </c>
      <c r="AN15" s="15">
        <f>(AK15+AG15)/AF15</f>
        <v>1.4210526315789473</v>
      </c>
      <c r="AO15" s="17">
        <f>AL15/(AF15/9)</f>
        <v>7.4605263157894735</v>
      </c>
      <c r="AP15" s="7" t="str">
        <f>V15</f>
        <v>Britton</v>
      </c>
      <c r="AQ15" s="7" t="str">
        <f>W15</f>
        <v>Zach</v>
      </c>
      <c r="AR15" s="7" t="str">
        <f>X15</f>
        <v>BAL</v>
      </c>
      <c r="AS15">
        <v>1</v>
      </c>
      <c r="AT15">
        <v>0</v>
      </c>
      <c r="AU15" s="13">
        <f>BC15/(AZ15/9)</f>
        <v>3.681818181818182</v>
      </c>
      <c r="AV15">
        <v>15</v>
      </c>
      <c r="AW15">
        <v>0</v>
      </c>
      <c r="AX15">
        <v>4</v>
      </c>
      <c r="AY15">
        <v>5</v>
      </c>
      <c r="AZ15" s="14">
        <v>14.666666666666666</v>
      </c>
      <c r="BA15">
        <v>11</v>
      </c>
      <c r="BB15">
        <v>6</v>
      </c>
      <c r="BC15">
        <v>6</v>
      </c>
      <c r="BD15">
        <v>1</v>
      </c>
      <c r="BE15">
        <v>9</v>
      </c>
      <c r="BF15">
        <v>13</v>
      </c>
      <c r="BG15" s="9">
        <f>BA15/((AZ15*3)+BA15)</f>
        <v>0.2</v>
      </c>
      <c r="BH15" s="15">
        <f>(BE15+BA15)/AZ15</f>
        <v>1.3636363636363638</v>
      </c>
      <c r="BI15" s="17">
        <f>BF15/(AZ15/9)</f>
        <v>7.9772727272727275</v>
      </c>
    </row>
    <row r="16" spans="1:61" ht="12.75">
      <c r="A16" t="s">
        <v>401</v>
      </c>
      <c r="B16" t="s">
        <v>402</v>
      </c>
      <c r="C16" t="s">
        <v>119</v>
      </c>
      <c r="D16" s="7">
        <f>Y16+AS16</f>
        <v>7</v>
      </c>
      <c r="E16" s="7">
        <f>Z16+AT16</f>
        <v>9</v>
      </c>
      <c r="F16" s="13">
        <f>N16/(K16/9)</f>
        <v>3.231920199501247</v>
      </c>
      <c r="G16" s="7">
        <f>AB16+AV16</f>
        <v>21</v>
      </c>
      <c r="H16" s="7">
        <f>AC16+AW16</f>
        <v>21</v>
      </c>
      <c r="I16" s="7">
        <f>AD16+AX16</f>
        <v>0</v>
      </c>
      <c r="J16" s="7">
        <f>AE16+AY16</f>
        <v>0</v>
      </c>
      <c r="K16" s="14">
        <f>AF16+AZ16</f>
        <v>133.66666666666666</v>
      </c>
      <c r="L16" s="7">
        <f>AG16+BA16</f>
        <v>118</v>
      </c>
      <c r="M16" s="7">
        <f>AH16+BB16</f>
        <v>49</v>
      </c>
      <c r="N16" s="7">
        <f>AI16+BC16</f>
        <v>48</v>
      </c>
      <c r="O16" s="7">
        <f>AJ16+BD16</f>
        <v>20</v>
      </c>
      <c r="P16" s="7">
        <f>AK16+BE16</f>
        <v>33</v>
      </c>
      <c r="Q16" s="7">
        <f>AL16+BF16</f>
        <v>114</v>
      </c>
      <c r="R16" s="9">
        <f>L16/((K16*3)+L16)</f>
        <v>0.22736030828516376</v>
      </c>
      <c r="S16" s="15">
        <f>(P16+L16)/K16</f>
        <v>1.1296758104738156</v>
      </c>
      <c r="T16" s="16">
        <f>Q16/P16</f>
        <v>3.4545454545454546</v>
      </c>
      <c r="U16" s="17">
        <f>Q16/(K16/9)</f>
        <v>7.675810473815462</v>
      </c>
      <c r="V16" s="7" t="str">
        <f>B16</f>
        <v>Bumgarner</v>
      </c>
      <c r="W16" s="7" t="str">
        <f>A16</f>
        <v>Madison</v>
      </c>
      <c r="X16" s="7" t="str">
        <f>C16</f>
        <v>SF</v>
      </c>
      <c r="Y16">
        <v>4</v>
      </c>
      <c r="Z16">
        <v>6</v>
      </c>
      <c r="AA16" s="13">
        <f>AI16/(AF16/9)</f>
        <v>3.4285714285714284</v>
      </c>
      <c r="AB16">
        <v>13</v>
      </c>
      <c r="AC16">
        <v>13</v>
      </c>
      <c r="AD16">
        <v>0</v>
      </c>
      <c r="AE16">
        <v>0</v>
      </c>
      <c r="AF16" s="14">
        <v>84</v>
      </c>
      <c r="AG16">
        <v>76</v>
      </c>
      <c r="AH16">
        <v>32</v>
      </c>
      <c r="AI16">
        <v>32</v>
      </c>
      <c r="AJ16">
        <v>15</v>
      </c>
      <c r="AK16">
        <v>16</v>
      </c>
      <c r="AL16">
        <v>73</v>
      </c>
      <c r="AM16" s="9">
        <f>AG16/((AF16*3)+AG16)</f>
        <v>0.23170731707317074</v>
      </c>
      <c r="AN16" s="15">
        <f>(AK16+AG16)/AF16</f>
        <v>1.0952380952380953</v>
      </c>
      <c r="AO16" s="17">
        <f>AL16/(AF16/9)</f>
        <v>7.821428571428571</v>
      </c>
      <c r="AP16" s="7" t="str">
        <f>V16</f>
        <v>Bumgarner</v>
      </c>
      <c r="AQ16" s="7" t="str">
        <f>W16</f>
        <v>Madison</v>
      </c>
      <c r="AR16" s="7" t="str">
        <f>X16</f>
        <v>SF</v>
      </c>
      <c r="AS16">
        <v>3</v>
      </c>
      <c r="AT16">
        <v>3</v>
      </c>
      <c r="AU16" s="13">
        <f>BC16/(AZ16/9)</f>
        <v>2.899328859060403</v>
      </c>
      <c r="AV16">
        <v>8</v>
      </c>
      <c r="AW16">
        <v>8</v>
      </c>
      <c r="AX16">
        <v>0</v>
      </c>
      <c r="AY16">
        <v>0</v>
      </c>
      <c r="AZ16" s="14">
        <v>49.666666666666664</v>
      </c>
      <c r="BA16">
        <v>42</v>
      </c>
      <c r="BB16">
        <v>17</v>
      </c>
      <c r="BC16">
        <v>16</v>
      </c>
      <c r="BD16">
        <v>5</v>
      </c>
      <c r="BE16">
        <v>17</v>
      </c>
      <c r="BF16">
        <v>41</v>
      </c>
      <c r="BG16" s="9">
        <f>BA16/((AZ16*3)+BA16)</f>
        <v>0.2198952879581152</v>
      </c>
      <c r="BH16" s="15">
        <f>(BE16+BA16)/AZ16</f>
        <v>1.1879194630872483</v>
      </c>
      <c r="BI16" s="17">
        <f>BF16/(AZ16/9)</f>
        <v>7.429530201342282</v>
      </c>
    </row>
    <row r="17" spans="1:61" ht="12.75">
      <c r="A17" t="s">
        <v>403</v>
      </c>
      <c r="B17" t="s">
        <v>404</v>
      </c>
      <c r="C17" t="s">
        <v>54</v>
      </c>
      <c r="D17" s="7">
        <f>Y17+AS17</f>
        <v>11</v>
      </c>
      <c r="E17" s="7">
        <f>Z17+AT17</f>
        <v>10</v>
      </c>
      <c r="F17" s="13">
        <f>N17/(K17/9)</f>
        <v>4.254545454545455</v>
      </c>
      <c r="G17" s="7">
        <f>AB17+AV17</f>
        <v>28</v>
      </c>
      <c r="H17" s="7">
        <f>AC17+AW17</f>
        <v>28</v>
      </c>
      <c r="I17" s="7">
        <f>AD17+AX17</f>
        <v>0</v>
      </c>
      <c r="J17" s="7">
        <f>AE17+AY17</f>
        <v>0</v>
      </c>
      <c r="K17" s="14">
        <f>AF17+AZ17</f>
        <v>165</v>
      </c>
      <c r="L17" s="7">
        <f>AG17+BA17</f>
        <v>153</v>
      </c>
      <c r="M17" s="7">
        <f>AH17+BB17</f>
        <v>86</v>
      </c>
      <c r="N17" s="7">
        <f>AI17+BC17</f>
        <v>78</v>
      </c>
      <c r="O17" s="7">
        <f>AJ17+BD17</f>
        <v>28</v>
      </c>
      <c r="P17" s="7">
        <f>AK17+BE17</f>
        <v>50</v>
      </c>
      <c r="Q17" s="7">
        <f>AL17+BF17</f>
        <v>181</v>
      </c>
      <c r="R17" s="9">
        <f>L17/((K17*3)+L17)</f>
        <v>0.2361111111111111</v>
      </c>
      <c r="S17" s="15">
        <f>(P17+L17)/K17</f>
        <v>1.2303030303030302</v>
      </c>
      <c r="T17" s="16">
        <f>Q17/P17</f>
        <v>3.62</v>
      </c>
      <c r="U17" s="17">
        <f>Q17/(K17/9)</f>
        <v>9.872727272727273</v>
      </c>
      <c r="V17" s="7" t="str">
        <f>B17</f>
        <v>Bundy</v>
      </c>
      <c r="W17" s="7" t="str">
        <f>A17</f>
        <v>Dylan</v>
      </c>
      <c r="X17" s="7" t="str">
        <f>C17</f>
        <v>BAL</v>
      </c>
      <c r="Y17">
        <v>5</v>
      </c>
      <c r="Z17">
        <v>1</v>
      </c>
      <c r="AA17" s="13">
        <f>AI17/(AF17/9)</f>
        <v>4.0864864864864865</v>
      </c>
      <c r="AB17">
        <v>10</v>
      </c>
      <c r="AC17">
        <v>10</v>
      </c>
      <c r="AD17">
        <v>0</v>
      </c>
      <c r="AE17">
        <v>0</v>
      </c>
      <c r="AF17" s="14">
        <v>61.666666666666664</v>
      </c>
      <c r="AG17">
        <v>52</v>
      </c>
      <c r="AH17">
        <v>29</v>
      </c>
      <c r="AI17">
        <v>28</v>
      </c>
      <c r="AJ17">
        <v>8</v>
      </c>
      <c r="AK17">
        <v>16</v>
      </c>
      <c r="AL17">
        <v>68</v>
      </c>
      <c r="AM17" s="9">
        <f>AG17/((AF17*3)+AG17)</f>
        <v>0.21940928270042195</v>
      </c>
      <c r="AN17" s="15">
        <f>(AK17+AG17)/AF17</f>
        <v>1.1027027027027028</v>
      </c>
      <c r="AO17" s="17">
        <f>AL17/(AF17/9)</f>
        <v>9.924324324324326</v>
      </c>
      <c r="AP17" s="7" t="str">
        <f>V17</f>
        <v>Bundy</v>
      </c>
      <c r="AQ17" s="7" t="str">
        <f>W17</f>
        <v>Dylan</v>
      </c>
      <c r="AR17" s="7" t="str">
        <f>X17</f>
        <v>BAL</v>
      </c>
      <c r="AS17">
        <v>6</v>
      </c>
      <c r="AT17">
        <v>9</v>
      </c>
      <c r="AU17" s="13">
        <f>BC17/(AZ17/9)</f>
        <v>4.35483870967742</v>
      </c>
      <c r="AV17">
        <v>18</v>
      </c>
      <c r="AW17">
        <v>18</v>
      </c>
      <c r="AX17">
        <v>0</v>
      </c>
      <c r="AY17">
        <v>0</v>
      </c>
      <c r="AZ17" s="14">
        <v>103.33333333333333</v>
      </c>
      <c r="BA17">
        <v>101</v>
      </c>
      <c r="BB17">
        <v>57</v>
      </c>
      <c r="BC17">
        <v>50</v>
      </c>
      <c r="BD17">
        <v>20</v>
      </c>
      <c r="BE17">
        <v>34</v>
      </c>
      <c r="BF17">
        <v>113</v>
      </c>
      <c r="BG17" s="9">
        <f>BA17/((AZ17*3)+BA17)</f>
        <v>0.24574209245742093</v>
      </c>
      <c r="BH17" s="15">
        <f>(BE17+BA17)/AZ17</f>
        <v>1.3064516129032258</v>
      </c>
      <c r="BI17" s="17">
        <f>BF17/(AZ17/9)</f>
        <v>9.841935483870968</v>
      </c>
    </row>
    <row r="18" spans="1:61" ht="12.75">
      <c r="A18" t="s">
        <v>175</v>
      </c>
      <c r="B18" t="s">
        <v>405</v>
      </c>
      <c r="C18" t="s">
        <v>76</v>
      </c>
      <c r="D18" s="7">
        <f>Y18+AS18</f>
        <v>19</v>
      </c>
      <c r="E18" s="7">
        <f>Z18+AT18</f>
        <v>8</v>
      </c>
      <c r="F18" s="13">
        <f>N18/(K18/9)</f>
        <v>3.6363636363636362</v>
      </c>
      <c r="G18" s="7">
        <f>AB18+AV18</f>
        <v>33</v>
      </c>
      <c r="H18" s="7">
        <f>AC18+AW18</f>
        <v>32</v>
      </c>
      <c r="I18" s="7">
        <f>AD18+AX18</f>
        <v>0</v>
      </c>
      <c r="J18" s="7">
        <f>AE18+AY18</f>
        <v>0</v>
      </c>
      <c r="K18" s="14">
        <f>AF18+AZ18</f>
        <v>198</v>
      </c>
      <c r="L18" s="7">
        <f>AG18+BA18</f>
        <v>184</v>
      </c>
      <c r="M18" s="7">
        <f>AH18+BB18</f>
        <v>81</v>
      </c>
      <c r="N18" s="7">
        <f>AI18+BC18</f>
        <v>80</v>
      </c>
      <c r="O18" s="7">
        <f>AJ18+BD18</f>
        <v>22</v>
      </c>
      <c r="P18" s="7">
        <f>AK18+BE18</f>
        <v>42</v>
      </c>
      <c r="Q18" s="7">
        <f>AL18+BF18</f>
        <v>224</v>
      </c>
      <c r="R18" s="9">
        <f>L18/((K18*3)+L18)</f>
        <v>0.2365038560411311</v>
      </c>
      <c r="S18" s="15">
        <f>(P18+L18)/K18</f>
        <v>1.1414141414141414</v>
      </c>
      <c r="T18" s="16">
        <f>Q18/P18</f>
        <v>5.333333333333333</v>
      </c>
      <c r="U18" s="17">
        <f>Q18/(K18/9)</f>
        <v>10.181818181818182</v>
      </c>
      <c r="V18" s="7" t="str">
        <f>B18</f>
        <v>Carrasco</v>
      </c>
      <c r="W18" s="7" t="str">
        <f>A18</f>
        <v>Carlos</v>
      </c>
      <c r="X18" s="7" t="str">
        <f>C18</f>
        <v>CLE</v>
      </c>
      <c r="Y18">
        <v>8</v>
      </c>
      <c r="Z18">
        <v>3</v>
      </c>
      <c r="AA18" s="13">
        <f>AI18/(AF18/9)</f>
        <v>3.115384615384616</v>
      </c>
      <c r="AB18">
        <v>15</v>
      </c>
      <c r="AC18">
        <v>15</v>
      </c>
      <c r="AD18">
        <v>0</v>
      </c>
      <c r="AE18">
        <v>0</v>
      </c>
      <c r="AF18" s="14">
        <v>95.33333333333333</v>
      </c>
      <c r="AG18">
        <v>87</v>
      </c>
      <c r="AH18">
        <v>33</v>
      </c>
      <c r="AI18">
        <v>33</v>
      </c>
      <c r="AJ18">
        <v>9</v>
      </c>
      <c r="AK18">
        <v>19</v>
      </c>
      <c r="AL18">
        <v>112</v>
      </c>
      <c r="AM18" s="9">
        <f>AG18/((AF18*3)+AG18)</f>
        <v>0.23324396782841822</v>
      </c>
      <c r="AN18" s="15">
        <f>(AK18+AG18)/AF18</f>
        <v>1.1118881118881119</v>
      </c>
      <c r="AO18" s="17">
        <f>AL18/(AF18/9)</f>
        <v>10.573426573426575</v>
      </c>
      <c r="AP18" s="7" t="str">
        <f>V18</f>
        <v>Carrasco</v>
      </c>
      <c r="AQ18" s="7" t="str">
        <f>W18</f>
        <v>Carlos</v>
      </c>
      <c r="AR18" s="7" t="str">
        <f>X18</f>
        <v>CLE</v>
      </c>
      <c r="AS18">
        <v>11</v>
      </c>
      <c r="AT18">
        <v>5</v>
      </c>
      <c r="AU18" s="13">
        <f>BC18/(AZ18/9)</f>
        <v>4.12012987012987</v>
      </c>
      <c r="AV18">
        <v>18</v>
      </c>
      <c r="AW18">
        <v>17</v>
      </c>
      <c r="AX18">
        <v>0</v>
      </c>
      <c r="AY18">
        <v>0</v>
      </c>
      <c r="AZ18" s="14">
        <v>102.66666666666667</v>
      </c>
      <c r="BA18">
        <v>97</v>
      </c>
      <c r="BB18">
        <v>48</v>
      </c>
      <c r="BC18">
        <v>47</v>
      </c>
      <c r="BD18">
        <v>13</v>
      </c>
      <c r="BE18">
        <v>23</v>
      </c>
      <c r="BF18">
        <v>112</v>
      </c>
      <c r="BG18" s="9">
        <f>BA18/((AZ18*3)+BA18)</f>
        <v>0.23950617283950618</v>
      </c>
      <c r="BH18" s="15">
        <f>(BE18+BA18)/AZ18</f>
        <v>1.1688311688311688</v>
      </c>
      <c r="BI18" s="17">
        <f>BF18/(AZ18/9)</f>
        <v>9.818181818181817</v>
      </c>
    </row>
    <row r="19" spans="1:61" ht="12.75">
      <c r="A19" t="s">
        <v>64</v>
      </c>
      <c r="B19" t="s">
        <v>406</v>
      </c>
      <c r="C19" t="s">
        <v>407</v>
      </c>
      <c r="D19" s="7">
        <f>Y19+AS19</f>
        <v>9</v>
      </c>
      <c r="E19" s="7">
        <f>Z19+AT19</f>
        <v>13</v>
      </c>
      <c r="F19" s="13">
        <f>N19/(K19/9)</f>
        <v>3.9677419354838706</v>
      </c>
      <c r="G19" s="7">
        <f>AB19+AV19</f>
        <v>32</v>
      </c>
      <c r="H19" s="7">
        <f>AC19+AW19</f>
        <v>32</v>
      </c>
      <c r="I19" s="7">
        <f>AD19+AX19</f>
        <v>0</v>
      </c>
      <c r="J19" s="7">
        <f>AE19+AY19</f>
        <v>0</v>
      </c>
      <c r="K19" s="14">
        <f>AF19+AZ19</f>
        <v>186</v>
      </c>
      <c r="L19" s="7">
        <f>AG19+BA19</f>
        <v>186</v>
      </c>
      <c r="M19" s="7">
        <f>AH19+BB19</f>
        <v>94</v>
      </c>
      <c r="N19" s="7">
        <f>AI19+BC19</f>
        <v>82</v>
      </c>
      <c r="O19" s="7">
        <f>AJ19+BD19</f>
        <v>25</v>
      </c>
      <c r="P19" s="7">
        <f>AK19+BE19</f>
        <v>71</v>
      </c>
      <c r="Q19" s="7">
        <f>AL19+BF19</f>
        <v>127</v>
      </c>
      <c r="R19" s="9">
        <f>L19/((K19*3)+L19)</f>
        <v>0.25</v>
      </c>
      <c r="S19" s="15">
        <f>(P19+L19)/K19</f>
        <v>1.381720430107527</v>
      </c>
      <c r="T19" s="16">
        <f>Q19/P19</f>
        <v>1.7887323943661972</v>
      </c>
      <c r="U19" s="17">
        <f>Q19/(K19/9)</f>
        <v>6.14516129032258</v>
      </c>
      <c r="V19" s="7" t="str">
        <f>B19</f>
        <v>Cashner</v>
      </c>
      <c r="W19" s="7" t="str">
        <f>A19</f>
        <v>Andrew</v>
      </c>
      <c r="X19" s="7" t="str">
        <f>C19</f>
        <v>TEX / BAL</v>
      </c>
      <c r="Y19">
        <v>7</v>
      </c>
      <c r="Z19">
        <v>4</v>
      </c>
      <c r="AA19" s="13">
        <f>AI19/(AF19/9)</f>
        <v>3.26953125</v>
      </c>
      <c r="AB19">
        <v>14</v>
      </c>
      <c r="AC19">
        <v>14</v>
      </c>
      <c r="AD19">
        <v>0</v>
      </c>
      <c r="AE19">
        <v>0</v>
      </c>
      <c r="AF19" s="14">
        <v>85.33333333333333</v>
      </c>
      <c r="AG19">
        <v>76</v>
      </c>
      <c r="AH19">
        <v>39</v>
      </c>
      <c r="AI19">
        <v>31</v>
      </c>
      <c r="AJ19">
        <v>9</v>
      </c>
      <c r="AK19">
        <v>28</v>
      </c>
      <c r="AL19">
        <v>46</v>
      </c>
      <c r="AM19" s="9">
        <f>AG19/((AF19*3)+AG19)</f>
        <v>0.2289156626506024</v>
      </c>
      <c r="AN19" s="15">
        <f>(AK19+AG19)/AF19</f>
        <v>1.21875</v>
      </c>
      <c r="AO19" s="17">
        <f>AL19/(AF19/9)</f>
        <v>4.8515625</v>
      </c>
      <c r="AP19" s="7" t="str">
        <f>V19</f>
        <v>Cashner</v>
      </c>
      <c r="AQ19" s="7" t="str">
        <f>W19</f>
        <v>Andrew</v>
      </c>
      <c r="AR19" s="7" t="str">
        <f>X19</f>
        <v>TEX / BAL</v>
      </c>
      <c r="AS19">
        <v>2</v>
      </c>
      <c r="AT19">
        <v>9</v>
      </c>
      <c r="AU19" s="13">
        <f>BC19/(AZ19/9)</f>
        <v>4.559602649006623</v>
      </c>
      <c r="AV19">
        <v>18</v>
      </c>
      <c r="AW19">
        <v>18</v>
      </c>
      <c r="AX19">
        <v>0</v>
      </c>
      <c r="AY19">
        <v>0</v>
      </c>
      <c r="AZ19" s="14">
        <v>100.66666666666667</v>
      </c>
      <c r="BA19">
        <v>110</v>
      </c>
      <c r="BB19">
        <v>55</v>
      </c>
      <c r="BC19">
        <v>51</v>
      </c>
      <c r="BD19">
        <v>16</v>
      </c>
      <c r="BE19">
        <v>43</v>
      </c>
      <c r="BF19">
        <v>81</v>
      </c>
      <c r="BG19" s="9">
        <f>BA19/((AZ19*3)+BA19)</f>
        <v>0.2669902912621359</v>
      </c>
      <c r="BH19" s="15">
        <f>(BE19+BA19)/AZ19</f>
        <v>1.519867549668874</v>
      </c>
      <c r="BI19" s="17">
        <f>BF19/(AZ19/9)</f>
        <v>7.241721854304636</v>
      </c>
    </row>
    <row r="20" spans="1:61" ht="12.75">
      <c r="A20" t="s">
        <v>357</v>
      </c>
      <c r="B20" t="s">
        <v>408</v>
      </c>
      <c r="C20" t="s">
        <v>147</v>
      </c>
      <c r="D20" s="7">
        <f>Y20+AS20</f>
        <v>7</v>
      </c>
      <c r="E20" s="7">
        <f>Z20+AT20</f>
        <v>14</v>
      </c>
      <c r="F20" s="13">
        <f>N20/(K20/9)</f>
        <v>4.56188605108055</v>
      </c>
      <c r="G20" s="7">
        <f>AB20+AV20</f>
        <v>31</v>
      </c>
      <c r="H20" s="7">
        <f>AC20+AW20</f>
        <v>31</v>
      </c>
      <c r="I20" s="7">
        <f>AD20+AX20</f>
        <v>0</v>
      </c>
      <c r="J20" s="7">
        <f>AE20+AY20</f>
        <v>0</v>
      </c>
      <c r="K20" s="14">
        <f>AF20+AZ20</f>
        <v>169.66666666666666</v>
      </c>
      <c r="L20" s="7">
        <f>AG20+BA20</f>
        <v>150</v>
      </c>
      <c r="M20" s="7">
        <f>AH20+BB20</f>
        <v>90</v>
      </c>
      <c r="N20" s="7">
        <f>AI20+BC20</f>
        <v>86</v>
      </c>
      <c r="O20" s="7">
        <f>AJ20+BD20</f>
        <v>25</v>
      </c>
      <c r="P20" s="7">
        <f>AK20+BE20</f>
        <v>57</v>
      </c>
      <c r="Q20" s="7">
        <f>AL20+BF20</f>
        <v>164</v>
      </c>
      <c r="R20" s="9">
        <f>L20/((K20*3)+L20)</f>
        <v>0.2276176024279211</v>
      </c>
      <c r="S20" s="15">
        <f>(P20+L20)/K20</f>
        <v>1.2200392927308448</v>
      </c>
      <c r="T20" s="16">
        <f>Q20/P20</f>
        <v>2.8771929824561404</v>
      </c>
      <c r="U20" s="17">
        <f>Q20/(K20/9)</f>
        <v>8.699410609037328</v>
      </c>
      <c r="V20" s="7" t="str">
        <f>B20</f>
        <v>Castillo</v>
      </c>
      <c r="W20" s="7" t="str">
        <f>A20</f>
        <v>Luis</v>
      </c>
      <c r="X20" s="7" t="str">
        <f>C20</f>
        <v>CIN</v>
      </c>
      <c r="Y20">
        <v>2</v>
      </c>
      <c r="Z20">
        <v>6</v>
      </c>
      <c r="AA20" s="13">
        <f>AI20/(AF20/9)</f>
        <v>3.120603015075377</v>
      </c>
      <c r="AB20">
        <v>11</v>
      </c>
      <c r="AC20">
        <v>11</v>
      </c>
      <c r="AD20">
        <v>0</v>
      </c>
      <c r="AE20">
        <v>0</v>
      </c>
      <c r="AF20" s="14">
        <v>66.33333333333333</v>
      </c>
      <c r="AG20">
        <v>42</v>
      </c>
      <c r="AH20">
        <v>24</v>
      </c>
      <c r="AI20">
        <v>23</v>
      </c>
      <c r="AJ20">
        <v>6</v>
      </c>
      <c r="AK20">
        <v>22</v>
      </c>
      <c r="AL20">
        <v>68</v>
      </c>
      <c r="AM20" s="9">
        <f>AG20/((AF20*3)+AG20)</f>
        <v>0.17427385892116182</v>
      </c>
      <c r="AN20" s="15">
        <f>(AK20+AG20)/AF20</f>
        <v>0.9648241206030151</v>
      </c>
      <c r="AO20" s="17">
        <f>AL20/(AF20/9)</f>
        <v>9.226130653266331</v>
      </c>
      <c r="AP20" s="7" t="str">
        <f>V20</f>
        <v>Castillo</v>
      </c>
      <c r="AQ20" s="7" t="str">
        <f>W20</f>
        <v>Luis</v>
      </c>
      <c r="AR20" s="7" t="str">
        <f>X20</f>
        <v>CIN</v>
      </c>
      <c r="AS20">
        <v>5</v>
      </c>
      <c r="AT20">
        <v>8</v>
      </c>
      <c r="AU20" s="13">
        <f>BC20/(AZ20/9)</f>
        <v>5.487096774193549</v>
      </c>
      <c r="AV20">
        <v>20</v>
      </c>
      <c r="AW20">
        <v>20</v>
      </c>
      <c r="AX20">
        <v>0</v>
      </c>
      <c r="AY20">
        <v>0</v>
      </c>
      <c r="AZ20" s="14">
        <v>103.33333333333333</v>
      </c>
      <c r="BA20">
        <v>108</v>
      </c>
      <c r="BB20">
        <v>66</v>
      </c>
      <c r="BC20">
        <v>63</v>
      </c>
      <c r="BD20">
        <v>19</v>
      </c>
      <c r="BE20">
        <v>35</v>
      </c>
      <c r="BF20">
        <v>96</v>
      </c>
      <c r="BG20" s="9">
        <f>BA20/((AZ20*3)+BA20)</f>
        <v>0.2583732057416268</v>
      </c>
      <c r="BH20" s="15">
        <f>(BE20+BA20)/AZ20</f>
        <v>1.3838709677419356</v>
      </c>
      <c r="BI20" s="17">
        <f>BF20/(AZ20/9)</f>
        <v>8.361290322580645</v>
      </c>
    </row>
    <row r="21" spans="1:61" ht="12.75">
      <c r="A21" t="s">
        <v>409</v>
      </c>
      <c r="B21" t="s">
        <v>410</v>
      </c>
      <c r="C21" t="s">
        <v>411</v>
      </c>
      <c r="D21" s="7">
        <f>Y21+AS21</f>
        <v>13</v>
      </c>
      <c r="E21" s="7">
        <f>Z21+AT21</f>
        <v>6</v>
      </c>
      <c r="F21" s="13">
        <f>N21/(K21/9)</f>
        <v>3.537931034482759</v>
      </c>
      <c r="G21" s="7">
        <f>AB21+AV21</f>
        <v>35</v>
      </c>
      <c r="H21" s="7">
        <f>AC21+AW21</f>
        <v>35</v>
      </c>
      <c r="I21" s="7">
        <f>AD21+AX21</f>
        <v>0</v>
      </c>
      <c r="J21" s="7">
        <f>AE21+AY21</f>
        <v>0</v>
      </c>
      <c r="K21" s="14">
        <f>AF21+AZ21</f>
        <v>193.33333333333331</v>
      </c>
      <c r="L21" s="7">
        <f>AG21+BA21</f>
        <v>158</v>
      </c>
      <c r="M21" s="7">
        <f>AH21+BB21</f>
        <v>82</v>
      </c>
      <c r="N21" s="7">
        <f>AI21+BC21</f>
        <v>76</v>
      </c>
      <c r="O21" s="7">
        <f>AJ21+BD21</f>
        <v>13</v>
      </c>
      <c r="P21" s="7">
        <f>AK21+BE21</f>
        <v>84</v>
      </c>
      <c r="Q21" s="7">
        <f>AL21+BF21</f>
        <v>153</v>
      </c>
      <c r="R21" s="9">
        <f>L21/((K21*3)+L21)</f>
        <v>0.2140921409214092</v>
      </c>
      <c r="S21" s="15">
        <f>(P21+L21)/K21</f>
        <v>1.2517241379310347</v>
      </c>
      <c r="T21" s="16">
        <f>Q21/P21</f>
        <v>1.8214285714285714</v>
      </c>
      <c r="U21" s="17">
        <f>Q21/(K21/9)</f>
        <v>7.122413793103449</v>
      </c>
      <c r="V21" s="7" t="str">
        <f>B21</f>
        <v>Chacin</v>
      </c>
      <c r="W21" s="7" t="str">
        <f>A21</f>
        <v>Jhoulys</v>
      </c>
      <c r="X21" s="7" t="str">
        <f>C21</f>
        <v>SD / MIL</v>
      </c>
      <c r="Y21">
        <v>5</v>
      </c>
      <c r="Z21">
        <v>3</v>
      </c>
      <c r="AA21" s="13">
        <f>AI21/(AF21/9)</f>
        <v>3.331914893617022</v>
      </c>
      <c r="AB21">
        <v>14</v>
      </c>
      <c r="AC21">
        <v>14</v>
      </c>
      <c r="AD21">
        <v>0</v>
      </c>
      <c r="AE21">
        <v>0</v>
      </c>
      <c r="AF21" s="14">
        <v>78.33333333333333</v>
      </c>
      <c r="AG21">
        <v>60</v>
      </c>
      <c r="AH21">
        <v>31</v>
      </c>
      <c r="AI21">
        <v>29</v>
      </c>
      <c r="AJ21">
        <v>5</v>
      </c>
      <c r="AK21">
        <v>37</v>
      </c>
      <c r="AL21">
        <v>65</v>
      </c>
      <c r="AM21" s="9">
        <f>AG21/((AF21*3)+AG21)</f>
        <v>0.2033898305084746</v>
      </c>
      <c r="AN21" s="15">
        <f>(AK21+AG21)/AF21</f>
        <v>1.2382978723404257</v>
      </c>
      <c r="AO21" s="17">
        <f>AL21/(AF21/9)</f>
        <v>7.46808510638298</v>
      </c>
      <c r="AP21" s="7" t="str">
        <f>V21</f>
        <v>Chacin</v>
      </c>
      <c r="AQ21" s="7" t="str">
        <f>W21</f>
        <v>Jhoulys</v>
      </c>
      <c r="AR21" s="7" t="str">
        <f>X21</f>
        <v>SD / MIL</v>
      </c>
      <c r="AS21">
        <v>8</v>
      </c>
      <c r="AT21">
        <v>3</v>
      </c>
      <c r="AU21" s="13">
        <f>BC21/(AZ21/9)</f>
        <v>3.678260869565217</v>
      </c>
      <c r="AV21">
        <v>21</v>
      </c>
      <c r="AW21">
        <v>21</v>
      </c>
      <c r="AX21">
        <v>0</v>
      </c>
      <c r="AY21">
        <v>0</v>
      </c>
      <c r="AZ21" s="14">
        <v>115</v>
      </c>
      <c r="BA21">
        <v>98</v>
      </c>
      <c r="BB21">
        <v>51</v>
      </c>
      <c r="BC21">
        <v>47</v>
      </c>
      <c r="BD21">
        <v>8</v>
      </c>
      <c r="BE21">
        <v>47</v>
      </c>
      <c r="BF21">
        <v>88</v>
      </c>
      <c r="BG21" s="9">
        <f>BA21/((AZ21*3)+BA21)</f>
        <v>0.22121896162528218</v>
      </c>
      <c r="BH21" s="15">
        <f>(BE21+BA21)/AZ21</f>
        <v>1.2608695652173914</v>
      </c>
      <c r="BI21" s="17">
        <f>BF21/(AZ21/9)</f>
        <v>6.88695652173913</v>
      </c>
    </row>
    <row r="22" spans="1:61" ht="12.75">
      <c r="A22" t="s">
        <v>412</v>
      </c>
      <c r="B22" t="s">
        <v>109</v>
      </c>
      <c r="C22" t="s">
        <v>43</v>
      </c>
      <c r="D22" s="7">
        <f>Y22+AS22</f>
        <v>5</v>
      </c>
      <c r="E22" s="7">
        <f>Z22+AT22</f>
        <v>3</v>
      </c>
      <c r="F22" s="13">
        <f>N22/(K22/9)</f>
        <v>2.066985645933014</v>
      </c>
      <c r="G22" s="7">
        <f>AB22+AV22</f>
        <v>70</v>
      </c>
      <c r="H22" s="7">
        <f>AC22+AW22</f>
        <v>0</v>
      </c>
      <c r="I22" s="7">
        <f>AD22+AX22</f>
        <v>40</v>
      </c>
      <c r="J22" s="7">
        <f>AE22+AY22</f>
        <v>43</v>
      </c>
      <c r="K22" s="14">
        <f>AF22+AZ22</f>
        <v>69.66666666666667</v>
      </c>
      <c r="L22" s="7">
        <f>AG22+BA22</f>
        <v>34</v>
      </c>
      <c r="M22" s="7">
        <f>AH22+BB22</f>
        <v>17</v>
      </c>
      <c r="N22" s="7">
        <f>AI22+BC22</f>
        <v>16</v>
      </c>
      <c r="O22" s="7">
        <f>AJ22+BD22</f>
        <v>4</v>
      </c>
      <c r="P22" s="7">
        <f>AK22+BE22</f>
        <v>29</v>
      </c>
      <c r="Q22" s="7">
        <f>AL22+BF22</f>
        <v>103</v>
      </c>
      <c r="R22" s="9">
        <f>L22/((K22*3)+L22)</f>
        <v>0.13991769547325103</v>
      </c>
      <c r="S22" s="15">
        <f>(P22+L22)/K22</f>
        <v>0.9043062200956937</v>
      </c>
      <c r="T22" s="16">
        <f>Q22/P22</f>
        <v>3.5517241379310347</v>
      </c>
      <c r="U22" s="17">
        <f>Q22/(K22/9)</f>
        <v>13.306220095693778</v>
      </c>
      <c r="V22" s="7" t="str">
        <f>B22</f>
        <v>Chapman</v>
      </c>
      <c r="W22" s="7" t="str">
        <f>A22</f>
        <v>Aroldis</v>
      </c>
      <c r="X22" s="7" t="str">
        <f>C22</f>
        <v>NYY</v>
      </c>
      <c r="Y22">
        <v>2</v>
      </c>
      <c r="Z22">
        <v>3</v>
      </c>
      <c r="AA22" s="13">
        <f>AI22/(AF22/9)</f>
        <v>3.033707865168539</v>
      </c>
      <c r="AB22">
        <v>29</v>
      </c>
      <c r="AC22">
        <v>0</v>
      </c>
      <c r="AD22">
        <v>14</v>
      </c>
      <c r="AE22">
        <v>16</v>
      </c>
      <c r="AF22" s="14">
        <v>29.666666666666668</v>
      </c>
      <c r="AG22">
        <v>17</v>
      </c>
      <c r="AH22">
        <v>11</v>
      </c>
      <c r="AI22">
        <v>10</v>
      </c>
      <c r="AJ22">
        <v>3</v>
      </c>
      <c r="AK22">
        <v>13</v>
      </c>
      <c r="AL22">
        <v>35</v>
      </c>
      <c r="AM22" s="9">
        <f>AG22/((AF22*3)+AG22)</f>
        <v>0.16037735849056603</v>
      </c>
      <c r="AN22" s="15">
        <f>(AK22+AG22)/AF22</f>
        <v>1.0112359550561798</v>
      </c>
      <c r="AO22" s="17">
        <f>AL22/(AF22/9)</f>
        <v>10.617977528089888</v>
      </c>
      <c r="AP22" s="7" t="str">
        <f>V22</f>
        <v>Chapman</v>
      </c>
      <c r="AQ22" s="7" t="str">
        <f>W22</f>
        <v>Aroldis</v>
      </c>
      <c r="AR22" s="7" t="str">
        <f>X22</f>
        <v>NYY</v>
      </c>
      <c r="AS22">
        <v>3</v>
      </c>
      <c r="AT22">
        <v>0</v>
      </c>
      <c r="AU22" s="13">
        <f>BC22/(AZ22/9)</f>
        <v>1.3499999999999999</v>
      </c>
      <c r="AV22">
        <v>41</v>
      </c>
      <c r="AW22">
        <v>0</v>
      </c>
      <c r="AX22">
        <v>26</v>
      </c>
      <c r="AY22">
        <v>27</v>
      </c>
      <c r="AZ22" s="14">
        <v>40</v>
      </c>
      <c r="BA22">
        <v>17</v>
      </c>
      <c r="BB22">
        <v>6</v>
      </c>
      <c r="BC22">
        <v>6</v>
      </c>
      <c r="BD22">
        <v>1</v>
      </c>
      <c r="BE22">
        <v>16</v>
      </c>
      <c r="BF22">
        <v>68</v>
      </c>
      <c r="BG22" s="9">
        <f>BA22/((AZ22*3)+BA22)</f>
        <v>0.12408759124087591</v>
      </c>
      <c r="BH22" s="15">
        <f>(BE22+BA22)/AZ22</f>
        <v>0.825</v>
      </c>
      <c r="BI22" s="17">
        <f>BF22/(AZ22/9)</f>
        <v>15.299999999999999</v>
      </c>
    </row>
    <row r="23" spans="1:61" ht="12.75">
      <c r="A23" t="s">
        <v>79</v>
      </c>
      <c r="B23" t="s">
        <v>413</v>
      </c>
      <c r="C23" t="s">
        <v>40</v>
      </c>
      <c r="D23" s="7">
        <f>Y23+AS23</f>
        <v>7</v>
      </c>
      <c r="E23" s="7">
        <f>Z23+AT23</f>
        <v>4</v>
      </c>
      <c r="F23" s="13">
        <f>N23/(K23/9)</f>
        <v>3.317796610169492</v>
      </c>
      <c r="G23" s="7">
        <f>AB23+AV23</f>
        <v>68</v>
      </c>
      <c r="H23" s="7">
        <f>AC23+AW23</f>
        <v>0</v>
      </c>
      <c r="I23" s="7">
        <f>AD23+AX23</f>
        <v>11</v>
      </c>
      <c r="J23" s="7">
        <f>AE23+AY23</f>
        <v>15</v>
      </c>
      <c r="K23" s="14">
        <f>AF23+AZ23</f>
        <v>78.66666666666666</v>
      </c>
      <c r="L23" s="7">
        <f>AG23+BA23</f>
        <v>89</v>
      </c>
      <c r="M23" s="7">
        <f>AH23+BB23</f>
        <v>32</v>
      </c>
      <c r="N23" s="7">
        <f>AI23+BC23</f>
        <v>29</v>
      </c>
      <c r="O23" s="7">
        <f>AJ23+BD23</f>
        <v>2</v>
      </c>
      <c r="P23" s="7">
        <f>AK23+BE23</f>
        <v>12</v>
      </c>
      <c r="Q23" s="7">
        <f>AL23+BF23</f>
        <v>48</v>
      </c>
      <c r="R23" s="9">
        <f>L23/((K23*3)+L23)</f>
        <v>0.27384615384615385</v>
      </c>
      <c r="S23" s="15">
        <f>(P23+L23)/K23</f>
        <v>1.283898305084746</v>
      </c>
      <c r="T23" s="16">
        <f>Q23/P23</f>
        <v>4</v>
      </c>
      <c r="U23" s="17">
        <f>Q23/(K23/9)</f>
        <v>5.491525423728814</v>
      </c>
      <c r="V23" s="7" t="str">
        <f>B23</f>
        <v>Claudio</v>
      </c>
      <c r="W23" s="7" t="str">
        <f>A23</f>
        <v>Alex</v>
      </c>
      <c r="X23" s="7" t="str">
        <f>C23</f>
        <v>TEX</v>
      </c>
      <c r="Y23">
        <v>3</v>
      </c>
      <c r="Z23">
        <v>2</v>
      </c>
      <c r="AA23" s="13">
        <f>AI23/(AF23/9)</f>
        <v>2.1891891891891895</v>
      </c>
      <c r="AB23">
        <v>30</v>
      </c>
      <c r="AC23">
        <v>0</v>
      </c>
      <c r="AD23">
        <v>10</v>
      </c>
      <c r="AE23">
        <v>12</v>
      </c>
      <c r="AF23" s="14">
        <v>37</v>
      </c>
      <c r="AG23">
        <v>30</v>
      </c>
      <c r="AH23">
        <v>11</v>
      </c>
      <c r="AI23">
        <v>9</v>
      </c>
      <c r="AJ23">
        <v>1</v>
      </c>
      <c r="AK23">
        <v>5</v>
      </c>
      <c r="AL23">
        <v>25</v>
      </c>
      <c r="AM23" s="9">
        <f>AG23/((AF23*3)+AG23)</f>
        <v>0.2127659574468085</v>
      </c>
      <c r="AN23" s="15">
        <f>(AK23+AG23)/AF23</f>
        <v>0.9459459459459459</v>
      </c>
      <c r="AO23" s="17">
        <f>AL23/(AF23/9)</f>
        <v>6.081081081081082</v>
      </c>
      <c r="AP23" s="7" t="str">
        <f>V23</f>
        <v>Claudio</v>
      </c>
      <c r="AQ23" s="7" t="str">
        <f>W23</f>
        <v>Alex</v>
      </c>
      <c r="AR23" s="7" t="str">
        <f>X23</f>
        <v>TEX</v>
      </c>
      <c r="AS23">
        <v>4</v>
      </c>
      <c r="AT23">
        <v>2</v>
      </c>
      <c r="AU23" s="13">
        <f>BC23/(AZ23/9)</f>
        <v>4.32</v>
      </c>
      <c r="AV23">
        <v>38</v>
      </c>
      <c r="AW23">
        <v>0</v>
      </c>
      <c r="AX23">
        <v>1</v>
      </c>
      <c r="AY23">
        <v>3</v>
      </c>
      <c r="AZ23" s="14">
        <v>41.666666666666664</v>
      </c>
      <c r="BA23">
        <v>59</v>
      </c>
      <c r="BB23">
        <v>21</v>
      </c>
      <c r="BC23">
        <v>20</v>
      </c>
      <c r="BD23">
        <v>1</v>
      </c>
      <c r="BE23">
        <v>7</v>
      </c>
      <c r="BF23">
        <v>23</v>
      </c>
      <c r="BG23" s="9">
        <f>BA23/((AZ23*3)+BA23)</f>
        <v>0.32065217391304346</v>
      </c>
      <c r="BH23" s="15">
        <f>(BE23+BA23)/AZ23</f>
        <v>1.584</v>
      </c>
      <c r="BI23" s="17">
        <f>BF23/(AZ23/9)</f>
        <v>4.968</v>
      </c>
    </row>
    <row r="24" spans="1:61" ht="12.75">
      <c r="A24" t="s">
        <v>262</v>
      </c>
      <c r="B24" t="s">
        <v>414</v>
      </c>
      <c r="C24" t="s">
        <v>76</v>
      </c>
      <c r="D24" s="7">
        <f>Y24+AS24</f>
        <v>14</v>
      </c>
      <c r="E24" s="7">
        <f>Z24+AT24</f>
        <v>8</v>
      </c>
      <c r="F24" s="13">
        <f>N24/(K24/9)</f>
        <v>3.3811252268602545</v>
      </c>
      <c r="G24" s="7">
        <f>AB24+AV24</f>
        <v>34</v>
      </c>
      <c r="H24" s="7">
        <f>AC24+AW24</f>
        <v>29</v>
      </c>
      <c r="I24" s="7">
        <f>AD24+AX24</f>
        <v>0</v>
      </c>
      <c r="J24" s="7">
        <f>AE24+AY24</f>
        <v>0</v>
      </c>
      <c r="K24" s="14">
        <f>AF24+AZ24</f>
        <v>183.66666666666666</v>
      </c>
      <c r="L24" s="7">
        <f>AG24+BA24</f>
        <v>165</v>
      </c>
      <c r="M24" s="7">
        <f>AH24+BB24</f>
        <v>75</v>
      </c>
      <c r="N24" s="7">
        <f>AI24+BC24</f>
        <v>69</v>
      </c>
      <c r="O24" s="7">
        <f>AJ24+BD24</f>
        <v>16</v>
      </c>
      <c r="P24" s="7">
        <f>AK24+BE24</f>
        <v>69</v>
      </c>
      <c r="Q24" s="7">
        <f>AL24+BF24</f>
        <v>189</v>
      </c>
      <c r="R24" s="9">
        <f>L24/((K24*3)+L24)</f>
        <v>0.23044692737430167</v>
      </c>
      <c r="S24" s="15">
        <f>(P24+L24)/K24</f>
        <v>1.2740471869328494</v>
      </c>
      <c r="T24" s="16">
        <f>Q24/P24</f>
        <v>2.739130434782609</v>
      </c>
      <c r="U24" s="17">
        <f>Q24/(K24/9)</f>
        <v>9.261343012704176</v>
      </c>
      <c r="V24" s="7" t="str">
        <f>B24</f>
        <v>Clevinger</v>
      </c>
      <c r="W24" s="7" t="str">
        <f>A24</f>
        <v>Mike</v>
      </c>
      <c r="X24" s="7" t="str">
        <f>C24</f>
        <v>CLE</v>
      </c>
      <c r="Y24">
        <v>7</v>
      </c>
      <c r="Z24">
        <v>3</v>
      </c>
      <c r="AA24" s="13">
        <f>AI24/(AF24/9)</f>
        <v>3.2108108108108113</v>
      </c>
      <c r="AB24">
        <v>15</v>
      </c>
      <c r="AC24">
        <v>10</v>
      </c>
      <c r="AD24">
        <v>0</v>
      </c>
      <c r="AE24">
        <v>0</v>
      </c>
      <c r="AF24" s="14">
        <v>61.666666666666664</v>
      </c>
      <c r="AG24">
        <v>54</v>
      </c>
      <c r="AH24">
        <v>26</v>
      </c>
      <c r="AI24">
        <v>22</v>
      </c>
      <c r="AJ24">
        <v>6</v>
      </c>
      <c r="AK24">
        <v>29</v>
      </c>
      <c r="AL24">
        <v>71</v>
      </c>
      <c r="AM24" s="9">
        <f>AG24/((AF24*3)+AG24)</f>
        <v>0.22594142259414227</v>
      </c>
      <c r="AN24" s="15">
        <f>(AK24+AG24)/AF24</f>
        <v>1.345945945945946</v>
      </c>
      <c r="AO24" s="17">
        <f>AL24/(AF24/9)</f>
        <v>10.362162162162162</v>
      </c>
      <c r="AP24" s="7" t="str">
        <f>V24</f>
        <v>Clevinger</v>
      </c>
      <c r="AQ24" s="7" t="str">
        <f>W24</f>
        <v>Mike</v>
      </c>
      <c r="AR24" s="7" t="str">
        <f>X24</f>
        <v>CLE</v>
      </c>
      <c r="AS24">
        <v>7</v>
      </c>
      <c r="AT24">
        <v>5</v>
      </c>
      <c r="AU24" s="13">
        <f>BC24/(AZ24/9)</f>
        <v>3.4672131147540983</v>
      </c>
      <c r="AV24">
        <v>19</v>
      </c>
      <c r="AW24">
        <v>19</v>
      </c>
      <c r="AX24">
        <v>0</v>
      </c>
      <c r="AY24">
        <v>0</v>
      </c>
      <c r="AZ24" s="14">
        <v>122</v>
      </c>
      <c r="BA24">
        <v>111</v>
      </c>
      <c r="BB24">
        <v>49</v>
      </c>
      <c r="BC24">
        <v>47</v>
      </c>
      <c r="BD24">
        <v>10</v>
      </c>
      <c r="BE24">
        <v>40</v>
      </c>
      <c r="BF24">
        <v>118</v>
      </c>
      <c r="BG24" s="9">
        <f>BA24/((AZ24*3)+BA24)</f>
        <v>0.23270440251572327</v>
      </c>
      <c r="BH24" s="15">
        <f>(BE24+BA24)/AZ24</f>
        <v>1.2377049180327868</v>
      </c>
      <c r="BI24" s="17">
        <f>BF24/(AZ24/9)</f>
        <v>8.704918032786885</v>
      </c>
    </row>
    <row r="25" spans="1:61" ht="12.75">
      <c r="A25" t="s">
        <v>415</v>
      </c>
      <c r="B25" t="s">
        <v>416</v>
      </c>
      <c r="C25" t="s">
        <v>417</v>
      </c>
      <c r="D25" s="7">
        <f>Y25+AS25</f>
        <v>15</v>
      </c>
      <c r="E25" s="7">
        <f>Z25+AT25</f>
        <v>7</v>
      </c>
      <c r="F25" s="13">
        <f>N25/(K25/9)</f>
        <v>3.178837555886736</v>
      </c>
      <c r="G25" s="7">
        <f>AB25+AV25</f>
        <v>35</v>
      </c>
      <c r="H25" s="7">
        <f>AC25+AW25</f>
        <v>35</v>
      </c>
      <c r="I25" s="7">
        <f>AD25+AX25</f>
        <v>0</v>
      </c>
      <c r="J25" s="7">
        <f>AE25+AY25</f>
        <v>0</v>
      </c>
      <c r="K25" s="14">
        <f>AF25+AZ25</f>
        <v>223.66666666666669</v>
      </c>
      <c r="L25" s="7">
        <f>AG25+BA25</f>
        <v>167</v>
      </c>
      <c r="M25" s="7">
        <f>AH25+BB25</f>
        <v>82</v>
      </c>
      <c r="N25" s="7">
        <f>AI25+BC25</f>
        <v>79</v>
      </c>
      <c r="O25" s="7">
        <f>AJ25+BD25</f>
        <v>26</v>
      </c>
      <c r="P25" s="7">
        <f>AK25+BE25</f>
        <v>73</v>
      </c>
      <c r="Q25" s="7">
        <f>AL25+BF25</f>
        <v>279</v>
      </c>
      <c r="R25" s="9">
        <f>L25/((K25*3)+L25)</f>
        <v>0.19928400954653938</v>
      </c>
      <c r="S25" s="15">
        <f>(P25+L25)/K25</f>
        <v>1.073025335320417</v>
      </c>
      <c r="T25" s="16">
        <f>Q25/P25</f>
        <v>3.8219178082191783</v>
      </c>
      <c r="U25" s="17">
        <f>Q25/(K25/9)</f>
        <v>11.226527570789864</v>
      </c>
      <c r="V25" s="7" t="str">
        <f>B25</f>
        <v>Cole</v>
      </c>
      <c r="W25" s="7" t="str">
        <f>A25</f>
        <v>Gerrit</v>
      </c>
      <c r="X25" s="7" t="str">
        <f>C25</f>
        <v>PIT / HOU</v>
      </c>
      <c r="Y25">
        <v>5</v>
      </c>
      <c r="Z25">
        <v>5</v>
      </c>
      <c r="AA25" s="13">
        <f>AI25/(AF25/9)</f>
        <v>4.05944055944056</v>
      </c>
      <c r="AB25">
        <v>15</v>
      </c>
      <c r="AC25">
        <v>15</v>
      </c>
      <c r="AD25">
        <v>0</v>
      </c>
      <c r="AE25">
        <v>0</v>
      </c>
      <c r="AF25" s="14">
        <v>95.33333333333333</v>
      </c>
      <c r="AG25">
        <v>86</v>
      </c>
      <c r="AH25">
        <v>43</v>
      </c>
      <c r="AI25">
        <v>43</v>
      </c>
      <c r="AJ25">
        <v>12</v>
      </c>
      <c r="AK25">
        <v>28</v>
      </c>
      <c r="AL25">
        <v>102</v>
      </c>
      <c r="AM25" s="9">
        <f>AG25/((AF25*3)+AG25)</f>
        <v>0.23118279569892472</v>
      </c>
      <c r="AN25" s="15">
        <f>(AK25+AG25)/AF25</f>
        <v>1.1958041958041958</v>
      </c>
      <c r="AO25" s="17">
        <f>AL25/(AF25/9)</f>
        <v>9.62937062937063</v>
      </c>
      <c r="AP25" s="7" t="str">
        <f>V25</f>
        <v>Cole</v>
      </c>
      <c r="AQ25" s="7" t="str">
        <f>W25</f>
        <v>Gerrit</v>
      </c>
      <c r="AR25" s="7" t="str">
        <f>X25</f>
        <v>PIT / HOU</v>
      </c>
      <c r="AS25">
        <v>10</v>
      </c>
      <c r="AT25">
        <v>2</v>
      </c>
      <c r="AU25" s="13">
        <f>BC25/(AZ25/9)</f>
        <v>2.5246753246753246</v>
      </c>
      <c r="AV25">
        <v>20</v>
      </c>
      <c r="AW25">
        <v>20</v>
      </c>
      <c r="AX25">
        <v>0</v>
      </c>
      <c r="AY25">
        <v>0</v>
      </c>
      <c r="AZ25" s="14">
        <v>128.33333333333334</v>
      </c>
      <c r="BA25">
        <v>81</v>
      </c>
      <c r="BB25">
        <v>39</v>
      </c>
      <c r="BC25">
        <v>36</v>
      </c>
      <c r="BD25">
        <v>14</v>
      </c>
      <c r="BE25">
        <v>45</v>
      </c>
      <c r="BF25">
        <v>177</v>
      </c>
      <c r="BG25" s="9">
        <f>BA25/((AZ25*3)+BA25)</f>
        <v>0.17381974248927037</v>
      </c>
      <c r="BH25" s="15">
        <f>(BE25+BA25)/AZ25</f>
        <v>0.9818181818181817</v>
      </c>
      <c r="BI25" s="17">
        <f>BF25/(AZ25/9)</f>
        <v>12.412987012987013</v>
      </c>
    </row>
    <row r="26" spans="1:61" ht="12.75">
      <c r="A26" t="s">
        <v>79</v>
      </c>
      <c r="B26" t="s">
        <v>418</v>
      </c>
      <c r="C26" t="s">
        <v>419</v>
      </c>
      <c r="D26" s="7">
        <f>Y26+AS26</f>
        <v>2</v>
      </c>
      <c r="E26" s="7">
        <f>Z26+AT26</f>
        <v>5</v>
      </c>
      <c r="F26" s="13">
        <f>N26/(K26/9)</f>
        <v>3.4438775510204076</v>
      </c>
      <c r="G26" s="7">
        <f>AB26+AV26</f>
        <v>69</v>
      </c>
      <c r="H26" s="7">
        <f>AC26+AW26</f>
        <v>0</v>
      </c>
      <c r="I26" s="7">
        <f>AD26+AX26</f>
        <v>34</v>
      </c>
      <c r="J26" s="7">
        <f>AE26+AY26</f>
        <v>40</v>
      </c>
      <c r="K26" s="14">
        <f>AF26+AZ26</f>
        <v>65.33333333333334</v>
      </c>
      <c r="L26" s="7">
        <f>AG26+BA26</f>
        <v>59</v>
      </c>
      <c r="M26" s="7">
        <f>AH26+BB26</f>
        <v>28</v>
      </c>
      <c r="N26" s="7">
        <f>AI26+BC26</f>
        <v>25</v>
      </c>
      <c r="O26" s="7">
        <f>AJ26+BD26</f>
        <v>5</v>
      </c>
      <c r="P26" s="7">
        <f>AK26+BE26</f>
        <v>18</v>
      </c>
      <c r="Q26" s="7">
        <f>AL26+BF26</f>
        <v>62</v>
      </c>
      <c r="R26" s="9">
        <f>L26/((K26*3)+L26)</f>
        <v>0.23137254901960783</v>
      </c>
      <c r="S26" s="15">
        <f>(P26+L26)/K26</f>
        <v>1.1785714285714284</v>
      </c>
      <c r="T26" s="16">
        <f>Q26/P26</f>
        <v>3.4444444444444446</v>
      </c>
      <c r="U26" s="17">
        <f>Q26/(K26/9)</f>
        <v>8.54081632653061</v>
      </c>
      <c r="V26" s="7" t="str">
        <f>B26</f>
        <v>Colome</v>
      </c>
      <c r="W26" s="7" t="str">
        <f>A26</f>
        <v>Alex</v>
      </c>
      <c r="X26" s="7" t="str">
        <f>C26</f>
        <v>TB / SEA</v>
      </c>
      <c r="Y26">
        <v>0</v>
      </c>
      <c r="Z26">
        <v>0</v>
      </c>
      <c r="AA26" s="13">
        <f>AI26/(AF26/9)</f>
        <v>2.423076923076923</v>
      </c>
      <c r="AB26">
        <v>27</v>
      </c>
      <c r="AC26">
        <v>0</v>
      </c>
      <c r="AD26">
        <v>22</v>
      </c>
      <c r="AE26">
        <v>24</v>
      </c>
      <c r="AF26" s="14">
        <v>26</v>
      </c>
      <c r="AG26">
        <v>20</v>
      </c>
      <c r="AH26">
        <v>8</v>
      </c>
      <c r="AI26">
        <v>7</v>
      </c>
      <c r="AJ26">
        <v>1</v>
      </c>
      <c r="AK26">
        <v>5</v>
      </c>
      <c r="AL26">
        <v>22</v>
      </c>
      <c r="AM26" s="9">
        <f>AG26/((AF26*3)+AG26)</f>
        <v>0.20408163265306123</v>
      </c>
      <c r="AN26" s="15">
        <f>(AK26+AG26)/AF26</f>
        <v>0.9615384615384616</v>
      </c>
      <c r="AO26" s="17">
        <f>AL26/(AF26/9)</f>
        <v>7.615384615384616</v>
      </c>
      <c r="AP26" s="7" t="str">
        <f>V26</f>
        <v>Colome</v>
      </c>
      <c r="AQ26" s="7" t="str">
        <f>W26</f>
        <v>Alex</v>
      </c>
      <c r="AR26" s="7" t="str">
        <f>X26</f>
        <v>TB / SEA</v>
      </c>
      <c r="AS26">
        <v>2</v>
      </c>
      <c r="AT26">
        <v>5</v>
      </c>
      <c r="AU26" s="13">
        <f>BC26/(AZ26/9)</f>
        <v>4.11864406779661</v>
      </c>
      <c r="AV26">
        <v>42</v>
      </c>
      <c r="AW26">
        <v>0</v>
      </c>
      <c r="AX26">
        <v>12</v>
      </c>
      <c r="AY26">
        <v>16</v>
      </c>
      <c r="AZ26" s="14">
        <v>39.333333333333336</v>
      </c>
      <c r="BA26">
        <v>39</v>
      </c>
      <c r="BB26">
        <v>20</v>
      </c>
      <c r="BC26">
        <v>18</v>
      </c>
      <c r="BD26">
        <v>4</v>
      </c>
      <c r="BE26">
        <v>13</v>
      </c>
      <c r="BF26">
        <v>40</v>
      </c>
      <c r="BG26" s="9">
        <f>BA26/((AZ26*3)+BA26)</f>
        <v>0.2484076433121019</v>
      </c>
      <c r="BH26" s="15">
        <f>(BE26+BA26)/AZ26</f>
        <v>1.3220338983050848</v>
      </c>
      <c r="BI26" s="17">
        <f>BF26/(AZ26/9)</f>
        <v>9.152542372881356</v>
      </c>
    </row>
    <row r="27" spans="1:61" ht="12.75">
      <c r="A27" t="s">
        <v>420</v>
      </c>
      <c r="B27" t="s">
        <v>421</v>
      </c>
      <c r="C27" t="s">
        <v>422</v>
      </c>
      <c r="D27" s="7">
        <f>Y27+AS27</f>
        <v>10</v>
      </c>
      <c r="E27" s="7">
        <f>Z27+AT27</f>
        <v>13</v>
      </c>
      <c r="F27" s="13">
        <f>N27/(K27/9)</f>
        <v>4.869642857142856</v>
      </c>
      <c r="G27" s="7">
        <f>AB27+AV27</f>
        <v>34</v>
      </c>
      <c r="H27" s="7">
        <f>AC27+AW27</f>
        <v>32</v>
      </c>
      <c r="I27" s="7">
        <f>AD27+AX27</f>
        <v>0</v>
      </c>
      <c r="J27" s="7">
        <f>AE27+AY27</f>
        <v>0</v>
      </c>
      <c r="K27" s="14">
        <f>AF27+AZ27</f>
        <v>186.66666666666669</v>
      </c>
      <c r="L27" s="7">
        <f>AG27+BA27</f>
        <v>212</v>
      </c>
      <c r="M27" s="7">
        <f>AH27+BB27</f>
        <v>103</v>
      </c>
      <c r="N27" s="7">
        <f>AI27+BC27</f>
        <v>101</v>
      </c>
      <c r="O27" s="7">
        <f>AJ27+BD27</f>
        <v>39</v>
      </c>
      <c r="P27" s="7">
        <f>AK27+BE27</f>
        <v>32</v>
      </c>
      <c r="Q27" s="7">
        <f>AL27+BF27</f>
        <v>109</v>
      </c>
      <c r="R27" s="9">
        <f>L27/((K27*3)+L27)</f>
        <v>0.27461139896373055</v>
      </c>
      <c r="S27" s="15">
        <f>(P27+L27)/K27</f>
        <v>1.307142857142857</v>
      </c>
      <c r="T27" s="16">
        <f>Q27/P27</f>
        <v>3.40625</v>
      </c>
      <c r="U27" s="17">
        <f>Q27/(K27/9)</f>
        <v>5.255357142857142</v>
      </c>
      <c r="V27" s="7" t="str">
        <f>B27</f>
        <v>Colon</v>
      </c>
      <c r="W27" s="7" t="str">
        <f>A27</f>
        <v>Bartolo</v>
      </c>
      <c r="X27" s="7" t="str">
        <f>C27</f>
        <v>MIN / TEX</v>
      </c>
      <c r="Y27">
        <v>5</v>
      </c>
      <c r="Z27">
        <v>6</v>
      </c>
      <c r="AA27" s="13">
        <f>AI27/(AF27/9)</f>
        <v>5.175</v>
      </c>
      <c r="AB27">
        <v>15</v>
      </c>
      <c r="AC27">
        <v>15</v>
      </c>
      <c r="AD27">
        <v>0</v>
      </c>
      <c r="AE27">
        <v>0</v>
      </c>
      <c r="AF27" s="14">
        <v>80</v>
      </c>
      <c r="AG27">
        <v>100</v>
      </c>
      <c r="AH27">
        <v>46</v>
      </c>
      <c r="AI27">
        <v>46</v>
      </c>
      <c r="AJ27">
        <v>17</v>
      </c>
      <c r="AK27">
        <v>15</v>
      </c>
      <c r="AL27">
        <v>47</v>
      </c>
      <c r="AM27" s="9">
        <f>AG27/((AF27*3)+AG27)</f>
        <v>0.29411764705882354</v>
      </c>
      <c r="AN27" s="15">
        <f>(AK27+AG27)/AF27</f>
        <v>1.4375</v>
      </c>
      <c r="AO27" s="17">
        <f>AL27/(AF27/9)</f>
        <v>5.2875</v>
      </c>
      <c r="AP27" s="7" t="str">
        <f>V27</f>
        <v>Colon</v>
      </c>
      <c r="AQ27" s="7" t="str">
        <f>W27</f>
        <v>Bartolo</v>
      </c>
      <c r="AR27" s="7" t="str">
        <f>X27</f>
        <v>MIN / TEX</v>
      </c>
      <c r="AS27">
        <v>5</v>
      </c>
      <c r="AT27">
        <v>7</v>
      </c>
      <c r="AU27" s="13">
        <f>BC27/(AZ27/9)</f>
        <v>4.640625</v>
      </c>
      <c r="AV27">
        <v>19</v>
      </c>
      <c r="AW27">
        <v>17</v>
      </c>
      <c r="AX27">
        <v>0</v>
      </c>
      <c r="AY27">
        <v>0</v>
      </c>
      <c r="AZ27" s="14">
        <v>106.66666666666667</v>
      </c>
      <c r="BA27">
        <v>112</v>
      </c>
      <c r="BB27">
        <v>57</v>
      </c>
      <c r="BC27">
        <v>55</v>
      </c>
      <c r="BD27">
        <v>22</v>
      </c>
      <c r="BE27">
        <v>17</v>
      </c>
      <c r="BF27">
        <v>62</v>
      </c>
      <c r="BG27" s="9">
        <f>BA27/((AZ27*3)+BA27)</f>
        <v>0.25925925925925924</v>
      </c>
      <c r="BH27" s="15">
        <f>(BE27+BA27)/AZ27</f>
        <v>1.2093749999999999</v>
      </c>
      <c r="BI27" s="17">
        <f>BF27/(AZ27/9)</f>
        <v>5.231249999999999</v>
      </c>
    </row>
    <row r="28" spans="1:61" ht="12.75">
      <c r="A28" t="s">
        <v>145</v>
      </c>
      <c r="B28" t="s">
        <v>423</v>
      </c>
      <c r="C28" t="s">
        <v>35</v>
      </c>
      <c r="D28" s="7">
        <f>Y28+AS28</f>
        <v>9</v>
      </c>
      <c r="E28" s="7">
        <f>Z28+AT28</f>
        <v>6</v>
      </c>
      <c r="F28" s="13">
        <f>N28/(K28/9)</f>
        <v>4.909090909090909</v>
      </c>
      <c r="G28" s="7">
        <f>AB28+AV28</f>
        <v>39</v>
      </c>
      <c r="H28" s="7">
        <f>AC28+AW28</f>
        <v>14</v>
      </c>
      <c r="I28" s="7">
        <f>AD28+AX28</f>
        <v>0</v>
      </c>
      <c r="J28" s="7">
        <f>AE28+AY28</f>
        <v>1</v>
      </c>
      <c r="K28" s="14">
        <f>AF28+AZ28</f>
        <v>99</v>
      </c>
      <c r="L28" s="7">
        <f>AG28+BA28</f>
        <v>97</v>
      </c>
      <c r="M28" s="7">
        <f>AH28+BB28</f>
        <v>56</v>
      </c>
      <c r="N28" s="7">
        <f>AI28+BC28</f>
        <v>54</v>
      </c>
      <c r="O28" s="7">
        <f>AJ28+BD28</f>
        <v>18</v>
      </c>
      <c r="P28" s="7">
        <f>AK28+BE28</f>
        <v>35</v>
      </c>
      <c r="Q28" s="7">
        <f>AL28+BF28</f>
        <v>79</v>
      </c>
      <c r="R28" s="9">
        <f>L28/((K28*3)+L28)</f>
        <v>0.24619289340101522</v>
      </c>
      <c r="S28" s="15">
        <f>(P28+L28)/K28</f>
        <v>1.3333333333333333</v>
      </c>
      <c r="T28" s="16">
        <f>Q28/P28</f>
        <v>2.257142857142857</v>
      </c>
      <c r="U28" s="17">
        <f>Q28/(K28/9)</f>
        <v>7.181818181818182</v>
      </c>
      <c r="V28" s="7" t="str">
        <f>B28</f>
        <v>Conley</v>
      </c>
      <c r="W28" s="7" t="str">
        <f>A28</f>
        <v>Adam</v>
      </c>
      <c r="X28" s="7" t="str">
        <f>C28</f>
        <v>MIA</v>
      </c>
      <c r="Y28">
        <v>6</v>
      </c>
      <c r="Z28">
        <v>5</v>
      </c>
      <c r="AA28" s="13">
        <f>AI28/(AF28/9)</f>
        <v>5.594594594594595</v>
      </c>
      <c r="AB28">
        <v>15</v>
      </c>
      <c r="AC28">
        <v>14</v>
      </c>
      <c r="AD28">
        <v>0</v>
      </c>
      <c r="AE28">
        <v>0</v>
      </c>
      <c r="AF28" s="14">
        <v>74</v>
      </c>
      <c r="AG28">
        <v>85</v>
      </c>
      <c r="AH28">
        <v>47</v>
      </c>
      <c r="AI28">
        <v>46</v>
      </c>
      <c r="AJ28">
        <v>15</v>
      </c>
      <c r="AK28">
        <v>26</v>
      </c>
      <c r="AL28">
        <v>49</v>
      </c>
      <c r="AM28" s="9">
        <f>AG28/((AF28*3)+AG28)</f>
        <v>0.2768729641693811</v>
      </c>
      <c r="AN28" s="15">
        <f>(AK28+AG28)/AF28</f>
        <v>1.5</v>
      </c>
      <c r="AO28" s="17">
        <f>AL28/(AF28/9)</f>
        <v>5.95945945945946</v>
      </c>
      <c r="AP28" s="7" t="str">
        <f>V28</f>
        <v>Conley</v>
      </c>
      <c r="AQ28" s="7" t="str">
        <f>W28</f>
        <v>Adam</v>
      </c>
      <c r="AR28" s="7" t="str">
        <f>X28</f>
        <v>MIA</v>
      </c>
      <c r="AS28">
        <v>3</v>
      </c>
      <c r="AT28">
        <v>1</v>
      </c>
      <c r="AU28" s="13">
        <f>BC28/(AZ28/9)</f>
        <v>2.88</v>
      </c>
      <c r="AV28">
        <v>24</v>
      </c>
      <c r="AW28">
        <v>0</v>
      </c>
      <c r="AX28">
        <v>0</v>
      </c>
      <c r="AY28">
        <v>1</v>
      </c>
      <c r="AZ28" s="14">
        <v>25</v>
      </c>
      <c r="BA28">
        <v>12</v>
      </c>
      <c r="BB28">
        <v>9</v>
      </c>
      <c r="BC28">
        <v>8</v>
      </c>
      <c r="BD28">
        <v>3</v>
      </c>
      <c r="BE28">
        <v>9</v>
      </c>
      <c r="BF28">
        <v>30</v>
      </c>
      <c r="BG28" s="9">
        <f>BA28/((AZ28*3)+BA28)</f>
        <v>0.13793103448275862</v>
      </c>
      <c r="BH28" s="15">
        <f>(BE28+BA28)/AZ28</f>
        <v>0.84</v>
      </c>
      <c r="BI28" s="17">
        <f>BF28/(AZ28/9)</f>
        <v>10.8</v>
      </c>
    </row>
    <row r="29" spans="1:61" ht="12.75">
      <c r="A29" t="s">
        <v>424</v>
      </c>
      <c r="B29" t="s">
        <v>425</v>
      </c>
      <c r="C29" t="s">
        <v>174</v>
      </c>
      <c r="D29" s="7">
        <f>Y29+AS29</f>
        <v>14</v>
      </c>
      <c r="E29" s="7">
        <f>Z29+AT29</f>
        <v>8</v>
      </c>
      <c r="F29" s="13">
        <f>N29/(K29/9)</f>
        <v>3.246835443037975</v>
      </c>
      <c r="G29" s="7">
        <f>AB29+AV29</f>
        <v>35</v>
      </c>
      <c r="H29" s="7">
        <f>AC29+AW29</f>
        <v>34</v>
      </c>
      <c r="I29" s="7">
        <f>AD29+AX29</f>
        <v>0</v>
      </c>
      <c r="J29" s="7">
        <f>AE29+AY29</f>
        <v>0</v>
      </c>
      <c r="K29" s="14">
        <f>AF29+AZ29</f>
        <v>210.66666666666666</v>
      </c>
      <c r="L29" s="7">
        <f>AG29+BA29</f>
        <v>177</v>
      </c>
      <c r="M29" s="7">
        <f>AH29+BB29</f>
        <v>81</v>
      </c>
      <c r="N29" s="7">
        <f>AI29+BC29</f>
        <v>76</v>
      </c>
      <c r="O29" s="7">
        <f>AJ29+BD29</f>
        <v>21</v>
      </c>
      <c r="P29" s="7">
        <f>AK29+BE29</f>
        <v>66</v>
      </c>
      <c r="Q29" s="7">
        <f>AL29+BF29</f>
        <v>232</v>
      </c>
      <c r="R29" s="9">
        <f>L29/((K29*3)+L29)</f>
        <v>0.21878862793572312</v>
      </c>
      <c r="S29" s="15">
        <f>(P29+L29)/K29</f>
        <v>1.153481012658228</v>
      </c>
      <c r="T29" s="16">
        <f>Q29/P29</f>
        <v>3.515151515151515</v>
      </c>
      <c r="U29" s="17">
        <f>Q29/(K29/9)</f>
        <v>9.911392405063292</v>
      </c>
      <c r="V29" s="7" t="str">
        <f>B29</f>
        <v>Corbin</v>
      </c>
      <c r="W29" s="7" t="str">
        <f>A29</f>
        <v>Patrick</v>
      </c>
      <c r="X29" s="7" t="str">
        <f>C29</f>
        <v>ARZ</v>
      </c>
      <c r="Y29">
        <v>8</v>
      </c>
      <c r="Z29">
        <v>4</v>
      </c>
      <c r="AA29" s="13">
        <f>AI29/(AF29/9)</f>
        <v>3.260377358490566</v>
      </c>
      <c r="AB29">
        <v>15</v>
      </c>
      <c r="AC29">
        <v>14</v>
      </c>
      <c r="AD29">
        <v>0</v>
      </c>
      <c r="AE29">
        <v>0</v>
      </c>
      <c r="AF29" s="14">
        <v>88.33333333333333</v>
      </c>
      <c r="AG29">
        <v>83</v>
      </c>
      <c r="AH29">
        <v>37</v>
      </c>
      <c r="AI29">
        <v>32</v>
      </c>
      <c r="AJ29">
        <v>10</v>
      </c>
      <c r="AK29">
        <v>31</v>
      </c>
      <c r="AL29">
        <v>83</v>
      </c>
      <c r="AM29" s="9">
        <f>AG29/((AF29*3)+AG29)</f>
        <v>0.23850574712643677</v>
      </c>
      <c r="AN29" s="15">
        <f>(AK29+AG29)/AF29</f>
        <v>1.2905660377358492</v>
      </c>
      <c r="AO29" s="17">
        <f>AL29/(AF29/9)</f>
        <v>8.456603773584906</v>
      </c>
      <c r="AP29" s="7" t="str">
        <f>V29</f>
        <v>Corbin</v>
      </c>
      <c r="AQ29" s="7" t="str">
        <f>W29</f>
        <v>Patrick</v>
      </c>
      <c r="AR29" s="7" t="str">
        <f>X29</f>
        <v>ARZ</v>
      </c>
      <c r="AS29">
        <v>6</v>
      </c>
      <c r="AT29">
        <v>4</v>
      </c>
      <c r="AU29" s="13">
        <f>BC29/(AZ29/9)</f>
        <v>3.237057220708447</v>
      </c>
      <c r="AV29">
        <v>20</v>
      </c>
      <c r="AW29">
        <v>20</v>
      </c>
      <c r="AX29">
        <v>0</v>
      </c>
      <c r="AY29">
        <v>0</v>
      </c>
      <c r="AZ29" s="14">
        <v>122.33333333333333</v>
      </c>
      <c r="BA29">
        <v>94</v>
      </c>
      <c r="BB29">
        <v>44</v>
      </c>
      <c r="BC29">
        <v>44</v>
      </c>
      <c r="BD29">
        <v>11</v>
      </c>
      <c r="BE29">
        <v>35</v>
      </c>
      <c r="BF29">
        <v>149</v>
      </c>
      <c r="BG29" s="9">
        <f>BA29/((AZ29*3)+BA29)</f>
        <v>0.2039045553145336</v>
      </c>
      <c r="BH29" s="15">
        <f>(BE29+BA29)/AZ29</f>
        <v>1.0544959128065396</v>
      </c>
      <c r="BI29" s="17">
        <f>BF29/(AZ29/9)</f>
        <v>10.961852861035423</v>
      </c>
    </row>
    <row r="30" spans="1:61" ht="12.75">
      <c r="A30" t="s">
        <v>426</v>
      </c>
      <c r="B30" t="s">
        <v>427</v>
      </c>
      <c r="C30" t="s">
        <v>428</v>
      </c>
      <c r="D30" s="7">
        <f>Y30+AS30</f>
        <v>5</v>
      </c>
      <c r="E30" s="7">
        <f>Z30+AT30</f>
        <v>7</v>
      </c>
      <c r="F30" s="13">
        <f>N30/(K30/9)</f>
        <v>4.666666666666667</v>
      </c>
      <c r="G30" s="7">
        <f>AB30+AV30</f>
        <v>20</v>
      </c>
      <c r="H30" s="7">
        <f>AC30+AW30</f>
        <v>20</v>
      </c>
      <c r="I30" s="7">
        <f>AD30+AX30</f>
        <v>0</v>
      </c>
      <c r="J30" s="7">
        <f>AE30+AY30</f>
        <v>0</v>
      </c>
      <c r="K30" s="14">
        <f>AF30+AZ30</f>
        <v>108</v>
      </c>
      <c r="L30" s="7">
        <f>AG30+BA30</f>
        <v>102</v>
      </c>
      <c r="M30" s="7">
        <f>AH30+BB30</f>
        <v>60</v>
      </c>
      <c r="N30" s="7">
        <f>AI30+BC30</f>
        <v>56</v>
      </c>
      <c r="O30" s="7">
        <f>AJ30+BD30</f>
        <v>19</v>
      </c>
      <c r="P30" s="7">
        <f>AK30+BE30</f>
        <v>38</v>
      </c>
      <c r="Q30" s="7">
        <f>AL30+BF30</f>
        <v>133</v>
      </c>
      <c r="R30" s="9">
        <f>L30/((K30*3)+L30)</f>
        <v>0.23943661971830985</v>
      </c>
      <c r="S30" s="15">
        <f>(P30+L30)/K30</f>
        <v>1.2962962962962963</v>
      </c>
      <c r="T30" s="16">
        <f>Q30/P30</f>
        <v>3.5</v>
      </c>
      <c r="U30" s="17">
        <f>Q30/(K30/9)</f>
        <v>11.083333333333334</v>
      </c>
      <c r="V30" s="7" t="str">
        <f>B30</f>
        <v>Darvish</v>
      </c>
      <c r="W30" s="7" t="str">
        <f>A30</f>
        <v>Yu</v>
      </c>
      <c r="X30" s="7" t="str">
        <f>C30</f>
        <v>TEX / LAD / CHC</v>
      </c>
      <c r="Y30">
        <v>4</v>
      </c>
      <c r="Z30">
        <v>4</v>
      </c>
      <c r="AA30" s="13">
        <f>AI30/(AF30/9)</f>
        <v>4.5</v>
      </c>
      <c r="AB30">
        <v>12</v>
      </c>
      <c r="AC30">
        <v>12</v>
      </c>
      <c r="AD30">
        <v>0</v>
      </c>
      <c r="AE30">
        <v>0</v>
      </c>
      <c r="AF30" s="14">
        <v>68</v>
      </c>
      <c r="AG30">
        <v>66</v>
      </c>
      <c r="AH30">
        <v>36</v>
      </c>
      <c r="AI30">
        <v>34</v>
      </c>
      <c r="AJ30">
        <v>12</v>
      </c>
      <c r="AK30">
        <v>17</v>
      </c>
      <c r="AL30">
        <v>84</v>
      </c>
      <c r="AM30" s="9">
        <f>AG30/((AF30*3)+AG30)</f>
        <v>0.24444444444444444</v>
      </c>
      <c r="AN30" s="15">
        <f>(AK30+AG30)/AF30</f>
        <v>1.2205882352941178</v>
      </c>
      <c r="AO30" s="17">
        <f>AL30/(AF30/9)</f>
        <v>11.117647058823529</v>
      </c>
      <c r="AP30" s="7" t="str">
        <f>V30</f>
        <v>Darvish</v>
      </c>
      <c r="AQ30" s="7" t="str">
        <f>W30</f>
        <v>Yu</v>
      </c>
      <c r="AR30" s="7" t="str">
        <f>X30</f>
        <v>TEX / LAD / CHC</v>
      </c>
      <c r="AS30">
        <v>1</v>
      </c>
      <c r="AT30">
        <v>3</v>
      </c>
      <c r="AU30" s="13">
        <f>BC30/(AZ30/9)</f>
        <v>4.95</v>
      </c>
      <c r="AV30">
        <v>8</v>
      </c>
      <c r="AW30">
        <v>8</v>
      </c>
      <c r="AX30">
        <v>0</v>
      </c>
      <c r="AY30">
        <v>0</v>
      </c>
      <c r="AZ30" s="14">
        <v>40</v>
      </c>
      <c r="BA30">
        <v>36</v>
      </c>
      <c r="BB30">
        <v>24</v>
      </c>
      <c r="BC30">
        <v>22</v>
      </c>
      <c r="BD30">
        <v>7</v>
      </c>
      <c r="BE30">
        <v>21</v>
      </c>
      <c r="BF30">
        <v>49</v>
      </c>
      <c r="BG30" s="9">
        <f>BA30/((AZ30*3)+BA30)</f>
        <v>0.23076923076923078</v>
      </c>
      <c r="BH30" s="15">
        <f>(BE30+BA30)/AZ30</f>
        <v>1.425</v>
      </c>
      <c r="BI30" s="17">
        <f>BF30/(AZ30/9)</f>
        <v>11.025</v>
      </c>
    </row>
    <row r="31" spans="1:61" ht="12.75">
      <c r="A31" t="s">
        <v>399</v>
      </c>
      <c r="B31" t="s">
        <v>429</v>
      </c>
      <c r="C31" t="s">
        <v>24</v>
      </c>
      <c r="D31" s="7">
        <f>Y31+AS31</f>
        <v>9</v>
      </c>
      <c r="E31" s="7">
        <f>Z31+AT31</f>
        <v>10</v>
      </c>
      <c r="F31" s="13">
        <f>N31/(K31/9)</f>
        <v>3.613138686131387</v>
      </c>
      <c r="G31" s="7">
        <f>AB31+AV31</f>
        <v>23</v>
      </c>
      <c r="H31" s="7">
        <f>AC31+AW31</f>
        <v>23</v>
      </c>
      <c r="I31" s="7">
        <f>AD31+AX31</f>
        <v>0</v>
      </c>
      <c r="J31" s="7">
        <f>AE31+AY31</f>
        <v>0</v>
      </c>
      <c r="K31" s="14">
        <f>AF31+AZ31</f>
        <v>137</v>
      </c>
      <c r="L31" s="7">
        <f>AG31+BA31</f>
        <v>137</v>
      </c>
      <c r="M31" s="7">
        <f>AH31+BB31</f>
        <v>62</v>
      </c>
      <c r="N31" s="7">
        <f>AI31+BC31</f>
        <v>55</v>
      </c>
      <c r="O31" s="7">
        <f>AJ31+BD31</f>
        <v>12</v>
      </c>
      <c r="P31" s="7">
        <f>AK31+BE31</f>
        <v>42</v>
      </c>
      <c r="Q31" s="7">
        <f>AL31+BF31</f>
        <v>92</v>
      </c>
      <c r="R31" s="9">
        <f>L31/((K31*3)+L31)</f>
        <v>0.25</v>
      </c>
      <c r="S31" s="15">
        <f>(P31+L31)/K31</f>
        <v>1.3065693430656935</v>
      </c>
      <c r="T31" s="16">
        <f>Q31/P31</f>
        <v>2.1904761904761907</v>
      </c>
      <c r="U31" s="17">
        <f>Q31/(K31/9)</f>
        <v>6.043795620437956</v>
      </c>
      <c r="V31" s="7" t="str">
        <f>B31</f>
        <v>Davies</v>
      </c>
      <c r="W31" s="7" t="str">
        <f>A31</f>
        <v>Zach</v>
      </c>
      <c r="X31" s="7" t="str">
        <f>C31</f>
        <v>MIL</v>
      </c>
      <c r="Y31">
        <v>7</v>
      </c>
      <c r="Z31">
        <v>5</v>
      </c>
      <c r="AA31" s="13">
        <f>AI31/(AF31/9)</f>
        <v>2.872340425531915</v>
      </c>
      <c r="AB31">
        <v>15</v>
      </c>
      <c r="AC31">
        <v>15</v>
      </c>
      <c r="AD31">
        <v>0</v>
      </c>
      <c r="AE31">
        <v>0</v>
      </c>
      <c r="AF31" s="14">
        <v>94</v>
      </c>
      <c r="AG31">
        <v>92</v>
      </c>
      <c r="AH31">
        <v>36</v>
      </c>
      <c r="AI31">
        <v>30</v>
      </c>
      <c r="AJ31">
        <v>5</v>
      </c>
      <c r="AK31">
        <v>25</v>
      </c>
      <c r="AL31">
        <v>61</v>
      </c>
      <c r="AM31" s="9">
        <f>AG31/((AF31*3)+AG31)</f>
        <v>0.24598930481283424</v>
      </c>
      <c r="AN31" s="15">
        <f>(AK31+AG31)/AF31</f>
        <v>1.2446808510638299</v>
      </c>
      <c r="AO31" s="17">
        <f>AL31/(AF31/9)</f>
        <v>5.840425531914893</v>
      </c>
      <c r="AP31" s="7" t="str">
        <f>V31</f>
        <v>Davies</v>
      </c>
      <c r="AQ31" s="7" t="str">
        <f>W31</f>
        <v>Zach</v>
      </c>
      <c r="AR31" s="7" t="str">
        <f>X31</f>
        <v>MIL</v>
      </c>
      <c r="AS31">
        <v>2</v>
      </c>
      <c r="AT31">
        <v>5</v>
      </c>
      <c r="AU31" s="13">
        <f>BC31/(AZ31/9)</f>
        <v>5.232558139534884</v>
      </c>
      <c r="AV31">
        <v>8</v>
      </c>
      <c r="AW31">
        <v>8</v>
      </c>
      <c r="AX31">
        <v>0</v>
      </c>
      <c r="AY31">
        <v>0</v>
      </c>
      <c r="AZ31" s="14">
        <v>43</v>
      </c>
      <c r="BA31">
        <v>45</v>
      </c>
      <c r="BB31">
        <v>26</v>
      </c>
      <c r="BC31">
        <v>25</v>
      </c>
      <c r="BD31">
        <v>7</v>
      </c>
      <c r="BE31">
        <v>17</v>
      </c>
      <c r="BF31">
        <v>31</v>
      </c>
      <c r="BG31" s="9">
        <f>BA31/((AZ31*3)+BA31)</f>
        <v>0.25862068965517243</v>
      </c>
      <c r="BH31" s="15">
        <f>(BE31+BA31)/AZ31</f>
        <v>1.441860465116279</v>
      </c>
      <c r="BI31" s="17">
        <f>BF31/(AZ31/9)</f>
        <v>6.488372093023256</v>
      </c>
    </row>
    <row r="32" spans="1:61" ht="12.75">
      <c r="A32" t="s">
        <v>430</v>
      </c>
      <c r="B32" t="s">
        <v>127</v>
      </c>
      <c r="C32" t="s">
        <v>431</v>
      </c>
      <c r="D32" s="7">
        <f>Y32+AS32</f>
        <v>2</v>
      </c>
      <c r="E32" s="7">
        <f>Z32+AT32</f>
        <v>4</v>
      </c>
      <c r="F32" s="13">
        <f>N32/(K32/9)</f>
        <v>3.341584158415842</v>
      </c>
      <c r="G32" s="7">
        <f>AB32+AV32</f>
        <v>69</v>
      </c>
      <c r="H32" s="7">
        <f>AC32+AW32</f>
        <v>0</v>
      </c>
      <c r="I32" s="7">
        <f>AD32+AX32</f>
        <v>43</v>
      </c>
      <c r="J32" s="7">
        <f>AE32+AY32</f>
        <v>48</v>
      </c>
      <c r="K32" s="14">
        <f>AF32+AZ32</f>
        <v>67.33333333333333</v>
      </c>
      <c r="L32" s="7">
        <f>AG32+BA32</f>
        <v>45</v>
      </c>
      <c r="M32" s="7">
        <f>AH32+BB32</f>
        <v>26</v>
      </c>
      <c r="N32" s="7">
        <f>AI32+BC32</f>
        <v>25</v>
      </c>
      <c r="O32" s="7">
        <f>AJ32+BD32</f>
        <v>9</v>
      </c>
      <c r="P32" s="7">
        <f>AK32+BE32</f>
        <v>35</v>
      </c>
      <c r="Q32" s="7">
        <f>AL32+BF32</f>
        <v>78</v>
      </c>
      <c r="R32" s="9">
        <f>L32/((K32*3)+L32)</f>
        <v>0.18218623481781376</v>
      </c>
      <c r="S32" s="15">
        <f>(P32+L32)/K32</f>
        <v>1.1881188118811883</v>
      </c>
      <c r="T32" s="16">
        <f>Q32/P32</f>
        <v>2.2285714285714286</v>
      </c>
      <c r="U32" s="17">
        <f>Q32/(K32/9)</f>
        <v>10.425742574257427</v>
      </c>
      <c r="V32" s="7" t="str">
        <f>B32</f>
        <v>Davis</v>
      </c>
      <c r="W32" s="7" t="str">
        <f>A32</f>
        <v>Wade</v>
      </c>
      <c r="X32" s="7" t="str">
        <f>C32</f>
        <v>CHC / COL</v>
      </c>
      <c r="Y32">
        <v>2</v>
      </c>
      <c r="Z32">
        <v>2</v>
      </c>
      <c r="AA32" s="13">
        <f>AI32/(AF32/9)</f>
        <v>2.8255813953488373</v>
      </c>
      <c r="AB32">
        <v>28</v>
      </c>
      <c r="AC32">
        <v>0</v>
      </c>
      <c r="AD32">
        <v>16</v>
      </c>
      <c r="AE32">
        <v>17</v>
      </c>
      <c r="AF32" s="14">
        <v>28.666666666666668</v>
      </c>
      <c r="AG32">
        <v>21</v>
      </c>
      <c r="AH32">
        <v>9</v>
      </c>
      <c r="AI32">
        <v>9</v>
      </c>
      <c r="AJ32">
        <v>5</v>
      </c>
      <c r="AK32">
        <v>16</v>
      </c>
      <c r="AL32">
        <v>36</v>
      </c>
      <c r="AM32" s="9">
        <f>AG32/((AF32*3)+AG32)</f>
        <v>0.19626168224299065</v>
      </c>
      <c r="AN32" s="15">
        <f>(AK32+AG32)/AF32</f>
        <v>1.2906976744186045</v>
      </c>
      <c r="AO32" s="17">
        <f>AL32/(AF32/9)</f>
        <v>11.30232558139535</v>
      </c>
      <c r="AP32" s="7" t="str">
        <f>V32</f>
        <v>Davis</v>
      </c>
      <c r="AQ32" s="7" t="str">
        <f>W32</f>
        <v>Wade</v>
      </c>
      <c r="AR32" s="7" t="str">
        <f>X32</f>
        <v>CHC / COL</v>
      </c>
      <c r="AS32">
        <v>0</v>
      </c>
      <c r="AT32">
        <v>2</v>
      </c>
      <c r="AU32" s="13">
        <f>BC32/(AZ32/9)</f>
        <v>3.724137931034483</v>
      </c>
      <c r="AV32">
        <v>41</v>
      </c>
      <c r="AW32">
        <v>0</v>
      </c>
      <c r="AX32">
        <v>27</v>
      </c>
      <c r="AY32">
        <v>31</v>
      </c>
      <c r="AZ32" s="14">
        <v>38.666666666666664</v>
      </c>
      <c r="BA32">
        <v>24</v>
      </c>
      <c r="BB32">
        <v>17</v>
      </c>
      <c r="BC32">
        <v>16</v>
      </c>
      <c r="BD32">
        <v>4</v>
      </c>
      <c r="BE32">
        <v>19</v>
      </c>
      <c r="BF32">
        <v>42</v>
      </c>
      <c r="BG32" s="9">
        <f>BA32/((AZ32*3)+BA32)</f>
        <v>0.17142857142857143</v>
      </c>
      <c r="BH32" s="15">
        <f>(BE32+BA32)/AZ32</f>
        <v>1.1120689655172415</v>
      </c>
      <c r="BI32" s="17">
        <f>BF32/(AZ32/9)</f>
        <v>9.775862068965518</v>
      </c>
    </row>
    <row r="33" spans="1:61" ht="12.75">
      <c r="A33" t="s">
        <v>432</v>
      </c>
      <c r="B33" t="s">
        <v>433</v>
      </c>
      <c r="C33" t="s">
        <v>91</v>
      </c>
      <c r="D33" s="7">
        <f>Y33+AS33</f>
        <v>11</v>
      </c>
      <c r="E33" s="7">
        <f>Z33+AT33</f>
        <v>11</v>
      </c>
      <c r="F33" s="13">
        <f>N33/(K33/9)</f>
        <v>2.4009360374414976</v>
      </c>
      <c r="G33" s="7">
        <f>AB33+AV33</f>
        <v>33</v>
      </c>
      <c r="H33" s="7">
        <f>AC33+AW33</f>
        <v>33</v>
      </c>
      <c r="I33" s="7">
        <f>AD33+AX33</f>
        <v>0</v>
      </c>
      <c r="J33" s="7">
        <f>AE33+AY33</f>
        <v>0</v>
      </c>
      <c r="K33" s="14">
        <f>AF33+AZ33</f>
        <v>213.66666666666666</v>
      </c>
      <c r="L33" s="7">
        <f>AG33+BA33</f>
        <v>173</v>
      </c>
      <c r="M33" s="7">
        <f>AH33+BB33</f>
        <v>67</v>
      </c>
      <c r="N33" s="7">
        <f>AI33+BC33</f>
        <v>57</v>
      </c>
      <c r="O33" s="7">
        <f>AJ33+BD33</f>
        <v>17</v>
      </c>
      <c r="P33" s="7">
        <f>AK33+BE33</f>
        <v>51</v>
      </c>
      <c r="Q33" s="7">
        <f>AL33+BF33</f>
        <v>258</v>
      </c>
      <c r="R33" s="9">
        <f>L33/((K33*3)+L33)</f>
        <v>0.21253071253071254</v>
      </c>
      <c r="S33" s="15">
        <f>(P33+L33)/K33</f>
        <v>1.0483619344773791</v>
      </c>
      <c r="T33" s="16">
        <f>Q33/P33</f>
        <v>5.0588235294117645</v>
      </c>
      <c r="U33" s="17">
        <f>Q33/(K33/9)</f>
        <v>10.867394695787832</v>
      </c>
      <c r="V33" s="7" t="str">
        <f>B33</f>
        <v>deGrom</v>
      </c>
      <c r="W33" s="7" t="str">
        <f>A33</f>
        <v>Jacob</v>
      </c>
      <c r="X33" s="7" t="str">
        <f>C33</f>
        <v>NYM</v>
      </c>
      <c r="Y33">
        <v>6</v>
      </c>
      <c r="Z33">
        <v>7</v>
      </c>
      <c r="AA33" s="13">
        <f>AI33/(AF33/9)</f>
        <v>3.3874538745387457</v>
      </c>
      <c r="AB33">
        <v>14</v>
      </c>
      <c r="AC33">
        <v>14</v>
      </c>
      <c r="AD33">
        <v>0</v>
      </c>
      <c r="AE33">
        <v>0</v>
      </c>
      <c r="AF33" s="14">
        <v>90.33333333333333</v>
      </c>
      <c r="AG33">
        <v>83</v>
      </c>
      <c r="AH33">
        <v>41</v>
      </c>
      <c r="AI33">
        <v>34</v>
      </c>
      <c r="AJ33">
        <v>10</v>
      </c>
      <c r="AK33">
        <v>21</v>
      </c>
      <c r="AL33">
        <v>109</v>
      </c>
      <c r="AM33" s="9">
        <f>AG33/((AF33*3)+AG33)</f>
        <v>0.2344632768361582</v>
      </c>
      <c r="AN33" s="15">
        <f>(AK33+AG33)/AF33</f>
        <v>1.1512915129151293</v>
      </c>
      <c r="AO33" s="17">
        <f>AL33/(AF33/9)</f>
        <v>10.85977859778598</v>
      </c>
      <c r="AP33" s="7" t="str">
        <f>V33</f>
        <v>deGrom</v>
      </c>
      <c r="AQ33" s="7" t="str">
        <f>W33</f>
        <v>Jacob</v>
      </c>
      <c r="AR33" s="7" t="str">
        <f>X33</f>
        <v>NYM</v>
      </c>
      <c r="AS33">
        <v>5</v>
      </c>
      <c r="AT33">
        <v>4</v>
      </c>
      <c r="AU33" s="13">
        <f>BC33/(AZ33/9)</f>
        <v>1.6783783783783786</v>
      </c>
      <c r="AV33">
        <v>19</v>
      </c>
      <c r="AW33">
        <v>19</v>
      </c>
      <c r="AX33">
        <v>0</v>
      </c>
      <c r="AY33">
        <v>0</v>
      </c>
      <c r="AZ33" s="14">
        <v>123.33333333333333</v>
      </c>
      <c r="BA33">
        <v>90</v>
      </c>
      <c r="BB33">
        <v>26</v>
      </c>
      <c r="BC33">
        <v>23</v>
      </c>
      <c r="BD33">
        <v>7</v>
      </c>
      <c r="BE33">
        <v>30</v>
      </c>
      <c r="BF33">
        <v>149</v>
      </c>
      <c r="BG33" s="9">
        <f>BA33/((AZ33*3)+BA33)</f>
        <v>0.1956521739130435</v>
      </c>
      <c r="BH33" s="15">
        <f>(BE33+BA33)/AZ33</f>
        <v>0.972972972972973</v>
      </c>
      <c r="BI33" s="17">
        <f>BF33/(AZ33/9)</f>
        <v>10.872972972972974</v>
      </c>
    </row>
    <row r="34" spans="1:61" ht="12.75">
      <c r="A34" t="s">
        <v>148</v>
      </c>
      <c r="B34" t="s">
        <v>434</v>
      </c>
      <c r="C34" t="s">
        <v>99</v>
      </c>
      <c r="D34" s="7">
        <f>Y34+AS34</f>
        <v>2</v>
      </c>
      <c r="E34" s="7">
        <f>Z34+AT34</f>
        <v>4</v>
      </c>
      <c r="F34" s="13">
        <f>N34/(K34/9)</f>
        <v>2.5276595744680854</v>
      </c>
      <c r="G34" s="7">
        <f>AB34+AV34</f>
        <v>79</v>
      </c>
      <c r="H34" s="7">
        <f>AC34+AW34</f>
        <v>0</v>
      </c>
      <c r="I34" s="7">
        <f>AD34+AX34</f>
        <v>57</v>
      </c>
      <c r="J34" s="7">
        <f>AE34+AY34</f>
        <v>62</v>
      </c>
      <c r="K34" s="14">
        <f>AF34+AZ34</f>
        <v>78.33333333333333</v>
      </c>
      <c r="L34" s="7">
        <f>AG34+BA34</f>
        <v>41</v>
      </c>
      <c r="M34" s="7">
        <f>AH34+BB34</f>
        <v>22</v>
      </c>
      <c r="N34" s="7">
        <f>AI34+BC34</f>
        <v>22</v>
      </c>
      <c r="O34" s="7">
        <f>AJ34+BD34</f>
        <v>4</v>
      </c>
      <c r="P34" s="7">
        <f>AK34+BE34</f>
        <v>29</v>
      </c>
      <c r="Q34" s="7">
        <f>AL34+BF34</f>
        <v>120</v>
      </c>
      <c r="R34" s="9">
        <f>L34/((K34*3)+L34)</f>
        <v>0.14855072463768115</v>
      </c>
      <c r="S34" s="15">
        <f>(P34+L34)/K34</f>
        <v>0.8936170212765958</v>
      </c>
      <c r="T34" s="16">
        <f>Q34/P34</f>
        <v>4.137931034482759</v>
      </c>
      <c r="U34" s="17">
        <f>Q34/(K34/9)</f>
        <v>13.787234042553193</v>
      </c>
      <c r="V34" s="7" t="str">
        <f>B34</f>
        <v>Diaz</v>
      </c>
      <c r="W34" s="7" t="str">
        <f>A34</f>
        <v>Edwin</v>
      </c>
      <c r="X34" s="7" t="str">
        <f>C34</f>
        <v>SEA</v>
      </c>
      <c r="Y34">
        <v>2</v>
      </c>
      <c r="Z34">
        <v>2</v>
      </c>
      <c r="AA34" s="13">
        <f>AI34/(AF34/9)</f>
        <v>2.967032967032967</v>
      </c>
      <c r="AB34">
        <v>31</v>
      </c>
      <c r="AC34">
        <v>0</v>
      </c>
      <c r="AD34">
        <v>21</v>
      </c>
      <c r="AE34">
        <v>23</v>
      </c>
      <c r="AF34" s="14">
        <v>30.333333333333332</v>
      </c>
      <c r="AG34">
        <v>16</v>
      </c>
      <c r="AH34">
        <v>10</v>
      </c>
      <c r="AI34">
        <v>10</v>
      </c>
      <c r="AJ34">
        <v>2</v>
      </c>
      <c r="AK34">
        <v>16</v>
      </c>
      <c r="AL34">
        <v>41</v>
      </c>
      <c r="AM34" s="9">
        <f>AG34/((AF34*3)+AG34)</f>
        <v>0.14953271028037382</v>
      </c>
      <c r="AN34" s="15">
        <f>(AK34+AG34)/AF34</f>
        <v>1.054945054945055</v>
      </c>
      <c r="AO34" s="17">
        <f>AL34/(AF34/9)</f>
        <v>12.164835164835166</v>
      </c>
      <c r="AP34" s="7" t="str">
        <f>V34</f>
        <v>Diaz</v>
      </c>
      <c r="AQ34" s="7" t="str">
        <f>W34</f>
        <v>Edwin</v>
      </c>
      <c r="AR34" s="7" t="str">
        <f>X34</f>
        <v>SEA</v>
      </c>
      <c r="AS34">
        <v>0</v>
      </c>
      <c r="AT34">
        <v>2</v>
      </c>
      <c r="AU34" s="13">
        <f>BC34/(AZ34/9)</f>
        <v>2.25</v>
      </c>
      <c r="AV34">
        <v>48</v>
      </c>
      <c r="AW34">
        <v>0</v>
      </c>
      <c r="AX34">
        <v>36</v>
      </c>
      <c r="AY34">
        <v>39</v>
      </c>
      <c r="AZ34" s="14">
        <v>48</v>
      </c>
      <c r="BA34">
        <v>25</v>
      </c>
      <c r="BB34">
        <v>12</v>
      </c>
      <c r="BC34">
        <v>12</v>
      </c>
      <c r="BD34">
        <v>2</v>
      </c>
      <c r="BE34">
        <v>13</v>
      </c>
      <c r="BF34">
        <v>79</v>
      </c>
      <c r="BG34" s="9">
        <f>BA34/((AZ34*3)+BA34)</f>
        <v>0.14792899408284024</v>
      </c>
      <c r="BH34" s="15">
        <f>(BE34+BA34)/AZ34</f>
        <v>0.7916666666666666</v>
      </c>
      <c r="BI34" s="17">
        <f>BF34/(AZ34/9)</f>
        <v>14.8125</v>
      </c>
    </row>
    <row r="35" spans="1:61" ht="12.75">
      <c r="A35" t="s">
        <v>435</v>
      </c>
      <c r="B35" t="s">
        <v>436</v>
      </c>
      <c r="C35" t="s">
        <v>27</v>
      </c>
      <c r="D35" s="7">
        <f>Y35+AS35</f>
        <v>4</v>
      </c>
      <c r="E35" s="7">
        <f>Z35+AT35</f>
        <v>5</v>
      </c>
      <c r="F35" s="13">
        <f>N35/(K35/9)</f>
        <v>4.307392996108949</v>
      </c>
      <c r="G35" s="7">
        <f>AB35+AV35</f>
        <v>14</v>
      </c>
      <c r="H35" s="7">
        <f>AC35+AW35</f>
        <v>14</v>
      </c>
      <c r="I35" s="7">
        <f>AD35+AX35</f>
        <v>0</v>
      </c>
      <c r="J35" s="7">
        <f>AE35+AY35</f>
        <v>0</v>
      </c>
      <c r="K35" s="14">
        <f>AF35+AZ35</f>
        <v>85.66666666666667</v>
      </c>
      <c r="L35" s="7">
        <f>AG35+BA35</f>
        <v>93</v>
      </c>
      <c r="M35" s="7">
        <f>AH35+BB35</f>
        <v>44</v>
      </c>
      <c r="N35" s="7">
        <f>AI35+BC35</f>
        <v>41</v>
      </c>
      <c r="O35" s="7">
        <f>AJ35+BD35</f>
        <v>11</v>
      </c>
      <c r="P35" s="7">
        <f>AK35+BE35</f>
        <v>27</v>
      </c>
      <c r="Q35" s="7">
        <f>AL35+BF35</f>
        <v>67</v>
      </c>
      <c r="R35" s="9">
        <f>L35/((K35*3)+L35)</f>
        <v>0.26571428571428574</v>
      </c>
      <c r="S35" s="15">
        <f>(P35+L35)/K35</f>
        <v>1.4007782101167314</v>
      </c>
      <c r="T35" s="16">
        <f>Q35/P35</f>
        <v>2.4814814814814814</v>
      </c>
      <c r="U35" s="17">
        <f>Q35/(K35/9)</f>
        <v>7.038910505836576</v>
      </c>
      <c r="V35" s="7" t="str">
        <f>B35</f>
        <v>Dickey</v>
      </c>
      <c r="W35" s="7" t="str">
        <f>A35</f>
        <v>R.A.</v>
      </c>
      <c r="X35" s="7" t="str">
        <f>C35</f>
        <v>ATL</v>
      </c>
      <c r="Y35">
        <v>4</v>
      </c>
      <c r="Z35">
        <v>5</v>
      </c>
      <c r="AA35" s="13">
        <f>AI35/(AF35/9)</f>
        <v>4.307392996108949</v>
      </c>
      <c r="AB35">
        <v>14</v>
      </c>
      <c r="AC35">
        <v>14</v>
      </c>
      <c r="AD35">
        <v>0</v>
      </c>
      <c r="AE35">
        <v>0</v>
      </c>
      <c r="AF35" s="14">
        <v>85.66666666666667</v>
      </c>
      <c r="AG35">
        <v>93</v>
      </c>
      <c r="AH35">
        <v>44</v>
      </c>
      <c r="AI35">
        <v>41</v>
      </c>
      <c r="AJ35">
        <v>11</v>
      </c>
      <c r="AK35">
        <v>27</v>
      </c>
      <c r="AL35">
        <v>67</v>
      </c>
      <c r="AM35" s="9">
        <f>AG35/((AF35*3)+AG35)</f>
        <v>0.26571428571428574</v>
      </c>
      <c r="AN35" s="15">
        <f>(AK35+AG35)/AF35</f>
        <v>1.4007782101167314</v>
      </c>
      <c r="AO35" s="17">
        <f>AL35/(AF35/9)</f>
        <v>7.038910505836576</v>
      </c>
      <c r="AP35" s="7" t="str">
        <f>V35</f>
        <v>Dickey</v>
      </c>
      <c r="AQ35" s="7" t="str">
        <f>W35</f>
        <v>R.A.</v>
      </c>
      <c r="AR35" s="7" t="str">
        <f>X35</f>
        <v>ATL</v>
      </c>
      <c r="AS35">
        <v>0</v>
      </c>
      <c r="AT35">
        <v>0</v>
      </c>
      <c r="AU35" s="13" t="e">
        <f>BC35/(AZ35/9)</f>
        <v>#DIV/0!</v>
      </c>
      <c r="AV35">
        <v>0</v>
      </c>
      <c r="AW35">
        <v>0</v>
      </c>
      <c r="AX35">
        <v>0</v>
      </c>
      <c r="AY35">
        <v>0</v>
      </c>
      <c r="AZ35" s="14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 s="9" t="e">
        <f>BA35/((AZ35*3)+BA35)</f>
        <v>#DIV/0!</v>
      </c>
      <c r="BH35" s="15" t="e">
        <f>(BE35+BA35)/AZ35</f>
        <v>#DIV/0!</v>
      </c>
      <c r="BI35" s="17" t="e">
        <f>BF35/(AZ35/9)</f>
        <v>#DIV/0!</v>
      </c>
    </row>
    <row r="36" spans="1:61" ht="12.75">
      <c r="A36" t="s">
        <v>437</v>
      </c>
      <c r="B36" t="s">
        <v>438</v>
      </c>
      <c r="C36" t="s">
        <v>439</v>
      </c>
      <c r="D36" s="7">
        <f>Y36+AS36</f>
        <v>4</v>
      </c>
      <c r="E36" s="7">
        <f>Z36+AT36</f>
        <v>2</v>
      </c>
      <c r="F36" s="13">
        <f>N36/(K36/9)</f>
        <v>1.84390243902439</v>
      </c>
      <c r="G36" s="7">
        <f>AB36+AV36</f>
        <v>66</v>
      </c>
      <c r="H36" s="7">
        <f>AC36+AW36</f>
        <v>0</v>
      </c>
      <c r="I36" s="7">
        <f>AD36+AX36</f>
        <v>43</v>
      </c>
      <c r="J36" s="7">
        <f>AE36+AY36</f>
        <v>45</v>
      </c>
      <c r="K36" s="14">
        <f>AF36+AZ36</f>
        <v>68.33333333333334</v>
      </c>
      <c r="L36" s="7">
        <f>AG36+BA36</f>
        <v>39</v>
      </c>
      <c r="M36" s="7">
        <f>AH36+BB36</f>
        <v>16</v>
      </c>
      <c r="N36" s="7">
        <f>AI36+BC36</f>
        <v>14</v>
      </c>
      <c r="O36" s="7">
        <f>AJ36+BD36</f>
        <v>5</v>
      </c>
      <c r="P36" s="7">
        <f>AK36+BE36</f>
        <v>11</v>
      </c>
      <c r="Q36" s="7">
        <f>AL36+BF36</f>
        <v>82</v>
      </c>
      <c r="R36" s="9">
        <f>L36/((K36*3)+L36)</f>
        <v>0.15983606557377047</v>
      </c>
      <c r="S36" s="15">
        <f>(P36+L36)/K36</f>
        <v>0.7317073170731706</v>
      </c>
      <c r="T36" s="16">
        <f>Q36/P36</f>
        <v>7.454545454545454</v>
      </c>
      <c r="U36" s="17">
        <f>Q36/(K36/9)</f>
        <v>10.799999999999999</v>
      </c>
      <c r="V36" s="7" t="str">
        <f>B36</f>
        <v>Doolittle</v>
      </c>
      <c r="W36" s="7" t="str">
        <f>A36</f>
        <v>Sean</v>
      </c>
      <c r="X36" s="7" t="str">
        <f>C36</f>
        <v>OAK / WAS</v>
      </c>
      <c r="Y36">
        <v>1</v>
      </c>
      <c r="Z36">
        <v>0</v>
      </c>
      <c r="AA36" s="13">
        <f>AI36/(AF36/9)</f>
        <v>2.32258064516129</v>
      </c>
      <c r="AB36">
        <v>31</v>
      </c>
      <c r="AC36">
        <v>0</v>
      </c>
      <c r="AD36">
        <v>21</v>
      </c>
      <c r="AE36">
        <v>22</v>
      </c>
      <c r="AF36" s="14">
        <v>31</v>
      </c>
      <c r="AG36">
        <v>22</v>
      </c>
      <c r="AH36">
        <v>10</v>
      </c>
      <c r="AI36">
        <v>8</v>
      </c>
      <c r="AJ36">
        <v>2</v>
      </c>
      <c r="AK36">
        <v>8</v>
      </c>
      <c r="AL36">
        <v>33</v>
      </c>
      <c r="AM36" s="9">
        <f>AG36/((AF36*3)+AG36)</f>
        <v>0.19130434782608696</v>
      </c>
      <c r="AN36" s="15">
        <f>(AK36+AG36)/AF36</f>
        <v>0.967741935483871</v>
      </c>
      <c r="AO36" s="17">
        <f>AL36/(AF36/9)</f>
        <v>9.580645161290322</v>
      </c>
      <c r="AP36" s="7" t="str">
        <f>V36</f>
        <v>Doolittle</v>
      </c>
      <c r="AQ36" s="7" t="str">
        <f>W36</f>
        <v>Sean</v>
      </c>
      <c r="AR36" s="7" t="str">
        <f>X36</f>
        <v>OAK / WAS</v>
      </c>
      <c r="AS36">
        <v>3</v>
      </c>
      <c r="AT36">
        <v>2</v>
      </c>
      <c r="AU36" s="13">
        <f>BC36/(AZ36/9)</f>
        <v>1.4464285714285712</v>
      </c>
      <c r="AV36">
        <v>35</v>
      </c>
      <c r="AW36">
        <v>0</v>
      </c>
      <c r="AX36">
        <v>22</v>
      </c>
      <c r="AY36">
        <v>23</v>
      </c>
      <c r="AZ36" s="14">
        <v>37.333333333333336</v>
      </c>
      <c r="BA36">
        <v>17</v>
      </c>
      <c r="BB36">
        <v>6</v>
      </c>
      <c r="BC36">
        <v>6</v>
      </c>
      <c r="BD36">
        <v>3</v>
      </c>
      <c r="BE36">
        <v>3</v>
      </c>
      <c r="BF36">
        <v>49</v>
      </c>
      <c r="BG36" s="9">
        <f>BA36/((AZ36*3)+BA36)</f>
        <v>0.13178294573643412</v>
      </c>
      <c r="BH36" s="15">
        <f>(BE36+BA36)/AZ36</f>
        <v>0.5357142857142857</v>
      </c>
      <c r="BI36" s="17">
        <f>BF36/(AZ36/9)</f>
        <v>11.812499999999998</v>
      </c>
    </row>
    <row r="37" spans="1:61" ht="12.75">
      <c r="A37" t="s">
        <v>440</v>
      </c>
      <c r="B37" t="s">
        <v>143</v>
      </c>
      <c r="C37" t="s">
        <v>153</v>
      </c>
      <c r="D37" s="7">
        <f>Y37+AS37</f>
        <v>9</v>
      </c>
      <c r="E37" s="7">
        <f>Z37+AT37</f>
        <v>13</v>
      </c>
      <c r="F37" s="13">
        <f>N37/(K37/9)</f>
        <v>4.332089552238806</v>
      </c>
      <c r="G37" s="7">
        <f>AB37+AV37</f>
        <v>31</v>
      </c>
      <c r="H37" s="7">
        <f>AC37+AW37</f>
        <v>31</v>
      </c>
      <c r="I37" s="7">
        <f>AD37+AX37</f>
        <v>0</v>
      </c>
      <c r="J37" s="7">
        <f>AE37+AY37</f>
        <v>0</v>
      </c>
      <c r="K37" s="14">
        <f>AF37+AZ37</f>
        <v>178.66666666666669</v>
      </c>
      <c r="L37" s="7">
        <f>AG37+BA37</f>
        <v>176</v>
      </c>
      <c r="M37" s="7">
        <f>AH37+BB37</f>
        <v>93</v>
      </c>
      <c r="N37" s="7">
        <f>AI37+BC37</f>
        <v>86</v>
      </c>
      <c r="O37" s="7">
        <f>AJ37+BD37</f>
        <v>25</v>
      </c>
      <c r="P37" s="7">
        <f>AK37+BE37</f>
        <v>67</v>
      </c>
      <c r="Q37" s="7">
        <f>AL37+BF37</f>
        <v>166</v>
      </c>
      <c r="R37" s="9">
        <f>L37/((K37*3)+L37)</f>
        <v>0.24719101123595505</v>
      </c>
      <c r="S37" s="15">
        <f>(P37+L37)/K37</f>
        <v>1.3600746268656716</v>
      </c>
      <c r="T37" s="16">
        <f>Q37/P37</f>
        <v>2.4776119402985075</v>
      </c>
      <c r="U37" s="17">
        <f>Q37/(K37/9)</f>
        <v>8.361940298507461</v>
      </c>
      <c r="V37" s="7" t="str">
        <f>B37</f>
        <v>Duffy</v>
      </c>
      <c r="W37" s="7" t="str">
        <f>A37</f>
        <v>Danny</v>
      </c>
      <c r="X37" s="7" t="str">
        <f>C37</f>
        <v>KC</v>
      </c>
      <c r="Y37">
        <v>4</v>
      </c>
      <c r="Z37">
        <v>5</v>
      </c>
      <c r="AA37" s="13">
        <f>AI37/(AF37/9)</f>
        <v>3.876923076923077</v>
      </c>
      <c r="AB37">
        <v>11</v>
      </c>
      <c r="AC37">
        <v>11</v>
      </c>
      <c r="AD37">
        <v>0</v>
      </c>
      <c r="AE37">
        <v>0</v>
      </c>
      <c r="AF37" s="14">
        <v>65</v>
      </c>
      <c r="AG37">
        <v>63</v>
      </c>
      <c r="AH37">
        <v>33</v>
      </c>
      <c r="AI37">
        <v>28</v>
      </c>
      <c r="AJ37">
        <v>6</v>
      </c>
      <c r="AK37">
        <v>14</v>
      </c>
      <c r="AL37">
        <v>63</v>
      </c>
      <c r="AM37" s="9">
        <f>AG37/((AF37*3)+AG37)</f>
        <v>0.2441860465116279</v>
      </c>
      <c r="AN37" s="15">
        <f>(AK37+AG37)/AF37</f>
        <v>1.1846153846153846</v>
      </c>
      <c r="AO37" s="17">
        <f>AL37/(AF37/9)</f>
        <v>8.723076923076922</v>
      </c>
      <c r="AP37" s="7" t="str">
        <f>V37</f>
        <v>Duffy</v>
      </c>
      <c r="AQ37" s="7" t="str">
        <f>W37</f>
        <v>Danny</v>
      </c>
      <c r="AR37" s="7" t="str">
        <f>X37</f>
        <v>KC</v>
      </c>
      <c r="AS37">
        <v>5</v>
      </c>
      <c r="AT37">
        <v>8</v>
      </c>
      <c r="AU37" s="13">
        <f>BC37/(AZ37/9)</f>
        <v>4.592375366568915</v>
      </c>
      <c r="AV37">
        <v>20</v>
      </c>
      <c r="AW37">
        <v>20</v>
      </c>
      <c r="AX37">
        <v>0</v>
      </c>
      <c r="AY37">
        <v>0</v>
      </c>
      <c r="AZ37" s="14">
        <v>113.66666666666667</v>
      </c>
      <c r="BA37">
        <v>113</v>
      </c>
      <c r="BB37">
        <v>60</v>
      </c>
      <c r="BC37">
        <v>58</v>
      </c>
      <c r="BD37">
        <v>19</v>
      </c>
      <c r="BE37">
        <v>53</v>
      </c>
      <c r="BF37">
        <v>103</v>
      </c>
      <c r="BG37" s="9">
        <f>BA37/((AZ37*3)+BA37)</f>
        <v>0.2488986784140969</v>
      </c>
      <c r="BH37" s="15">
        <f>(BE37+BA37)/AZ37</f>
        <v>1.4604105571847508</v>
      </c>
      <c r="BI37" s="17">
        <f>BF37/(AZ37/9)</f>
        <v>8.15542521994135</v>
      </c>
    </row>
    <row r="38" spans="1:61" ht="12.75">
      <c r="A38" t="s">
        <v>441</v>
      </c>
      <c r="B38" t="s">
        <v>442</v>
      </c>
      <c r="C38" t="s">
        <v>119</v>
      </c>
      <c r="D38" s="7">
        <f>Y38+AS38</f>
        <v>5</v>
      </c>
      <c r="E38" s="7">
        <f>Z38+AT38</f>
        <v>5</v>
      </c>
      <c r="F38" s="13">
        <f>N38/(K38/9)</f>
        <v>3.6418604651162787</v>
      </c>
      <c r="G38" s="7">
        <f>AB38+AV38</f>
        <v>73</v>
      </c>
      <c r="H38" s="7">
        <f>AC38+AW38</f>
        <v>0</v>
      </c>
      <c r="I38" s="7">
        <f>AD38+AX38</f>
        <v>14</v>
      </c>
      <c r="J38" s="7">
        <f>AE38+AY38</f>
        <v>21</v>
      </c>
      <c r="K38" s="14">
        <f>AF38+AZ38</f>
        <v>71.66666666666667</v>
      </c>
      <c r="L38" s="7">
        <f>AG38+BA38</f>
        <v>63</v>
      </c>
      <c r="M38" s="7">
        <f>AH38+BB38</f>
        <v>31</v>
      </c>
      <c r="N38" s="7">
        <f>AI38+BC38</f>
        <v>29</v>
      </c>
      <c r="O38" s="7">
        <f>AJ38+BD38</f>
        <v>6</v>
      </c>
      <c r="P38" s="7">
        <f>AK38+BE38</f>
        <v>28</v>
      </c>
      <c r="Q38" s="7">
        <f>AL38+BF38</f>
        <v>51</v>
      </c>
      <c r="R38" s="9">
        <f>L38/((K38*3)+L38)</f>
        <v>0.22661870503597123</v>
      </c>
      <c r="S38" s="15">
        <f>(P38+L38)/K38</f>
        <v>1.269767441860465</v>
      </c>
      <c r="T38" s="16">
        <f>Q38/P38</f>
        <v>1.8214285714285714</v>
      </c>
      <c r="U38" s="17">
        <f>Q38/(K38/9)</f>
        <v>6.404651162790697</v>
      </c>
      <c r="V38" s="7" t="str">
        <f>B38</f>
        <v>Dyson</v>
      </c>
      <c r="W38" s="7" t="str">
        <f>A38</f>
        <v>Sam</v>
      </c>
      <c r="X38" s="7" t="str">
        <f>C38</f>
        <v>SF</v>
      </c>
      <c r="Y38">
        <v>3</v>
      </c>
      <c r="Z38">
        <v>3</v>
      </c>
      <c r="AA38" s="13">
        <f>AI38/(AF38/9)</f>
        <v>4.558441558441558</v>
      </c>
      <c r="AB38">
        <v>26</v>
      </c>
      <c r="AC38">
        <v>0</v>
      </c>
      <c r="AD38">
        <v>11</v>
      </c>
      <c r="AE38">
        <v>14</v>
      </c>
      <c r="AF38" s="14">
        <v>25.666666666666668</v>
      </c>
      <c r="AG38">
        <v>26</v>
      </c>
      <c r="AH38">
        <v>13</v>
      </c>
      <c r="AI38">
        <v>13</v>
      </c>
      <c r="AJ38">
        <v>2</v>
      </c>
      <c r="AK38">
        <v>14</v>
      </c>
      <c r="AL38">
        <v>15</v>
      </c>
      <c r="AM38" s="9">
        <f>AG38/((AF38*3)+AG38)</f>
        <v>0.2524271844660194</v>
      </c>
      <c r="AN38" s="15">
        <f>(AK38+AG38)/AF38</f>
        <v>1.5584415584415583</v>
      </c>
      <c r="AO38" s="17">
        <f>AL38/(AF38/9)</f>
        <v>5.259740259740259</v>
      </c>
      <c r="AP38" s="7" t="str">
        <f>V38</f>
        <v>Dyson</v>
      </c>
      <c r="AQ38" s="7" t="str">
        <f>W38</f>
        <v>Sam</v>
      </c>
      <c r="AR38" s="7" t="str">
        <f>X38</f>
        <v>SF</v>
      </c>
      <c r="AS38">
        <v>2</v>
      </c>
      <c r="AT38">
        <v>2</v>
      </c>
      <c r="AU38" s="13">
        <f>BC38/(AZ38/9)</f>
        <v>3.130434782608696</v>
      </c>
      <c r="AV38">
        <v>47</v>
      </c>
      <c r="AW38">
        <v>0</v>
      </c>
      <c r="AX38">
        <v>3</v>
      </c>
      <c r="AY38">
        <v>7</v>
      </c>
      <c r="AZ38" s="14">
        <v>46</v>
      </c>
      <c r="BA38">
        <v>37</v>
      </c>
      <c r="BB38">
        <v>18</v>
      </c>
      <c r="BC38">
        <v>16</v>
      </c>
      <c r="BD38">
        <v>4</v>
      </c>
      <c r="BE38">
        <v>14</v>
      </c>
      <c r="BF38">
        <v>36</v>
      </c>
      <c r="BG38" s="9">
        <f>BA38/((AZ38*3)+BA38)</f>
        <v>0.21142857142857144</v>
      </c>
      <c r="BH38" s="15">
        <f>(BE38+BA38)/AZ38</f>
        <v>1.108695652173913</v>
      </c>
      <c r="BI38" s="17">
        <f>BF38/(AZ38/9)</f>
        <v>7.043478260869565</v>
      </c>
    </row>
    <row r="39" spans="1:61" ht="12.75">
      <c r="A39" t="s">
        <v>399</v>
      </c>
      <c r="B39" t="s">
        <v>443</v>
      </c>
      <c r="C39" t="s">
        <v>156</v>
      </c>
      <c r="D39" s="7">
        <f>Y39+AS39</f>
        <v>8</v>
      </c>
      <c r="E39" s="7">
        <f>Z39+AT39</f>
        <v>4</v>
      </c>
      <c r="F39" s="13">
        <f>N39/(K39/9)</f>
        <v>3.7674418604651163</v>
      </c>
      <c r="G39" s="7">
        <f>AB39+AV39</f>
        <v>15</v>
      </c>
      <c r="H39" s="7">
        <f>AC39+AW39</f>
        <v>15</v>
      </c>
      <c r="I39" s="7">
        <f>AD39+AX39</f>
        <v>0</v>
      </c>
      <c r="J39" s="7">
        <f>AE39+AY39</f>
        <v>0</v>
      </c>
      <c r="K39" s="14">
        <f>AF39+AZ39</f>
        <v>86</v>
      </c>
      <c r="L39" s="7">
        <f>AG39+BA39</f>
        <v>81</v>
      </c>
      <c r="M39" s="7">
        <f>AH39+BB39</f>
        <v>39</v>
      </c>
      <c r="N39" s="7">
        <f>AI39+BC39</f>
        <v>36</v>
      </c>
      <c r="O39" s="7">
        <f>AJ39+BD39</f>
        <v>11</v>
      </c>
      <c r="P39" s="7">
        <f>AK39+BE39</f>
        <v>17</v>
      </c>
      <c r="Q39" s="7">
        <f>AL39+BF39</f>
        <v>77</v>
      </c>
      <c r="R39" s="9">
        <f>L39/((K39*3)+L39)</f>
        <v>0.23893805309734514</v>
      </c>
      <c r="S39" s="15">
        <f>(P39+L39)/K39</f>
        <v>1.1395348837209303</v>
      </c>
      <c r="T39" s="16">
        <f>Q39/P39</f>
        <v>4.529411764705882</v>
      </c>
      <c r="U39" s="17">
        <f>Q39/(K39/9)</f>
        <v>8.058139534883722</v>
      </c>
      <c r="V39" s="7" t="str">
        <f>B39</f>
        <v>Eflin</v>
      </c>
      <c r="W39" s="7" t="str">
        <f>A39</f>
        <v>Zach</v>
      </c>
      <c r="X39" s="7" t="str">
        <f>C39</f>
        <v>PHI</v>
      </c>
      <c r="Y39">
        <v>1</v>
      </c>
      <c r="Z39">
        <v>2</v>
      </c>
      <c r="AA39" s="13">
        <f>AI39/(AF39/9)</f>
        <v>6.230769230769231</v>
      </c>
      <c r="AB39">
        <v>3</v>
      </c>
      <c r="AC39">
        <v>3</v>
      </c>
      <c r="AD39">
        <v>0</v>
      </c>
      <c r="AE39">
        <v>0</v>
      </c>
      <c r="AF39" s="14">
        <v>17.333333333333332</v>
      </c>
      <c r="AG39">
        <v>21</v>
      </c>
      <c r="AH39">
        <v>12</v>
      </c>
      <c r="AI39">
        <v>12</v>
      </c>
      <c r="AJ39">
        <v>5</v>
      </c>
      <c r="AK39">
        <v>3</v>
      </c>
      <c r="AL39">
        <v>10</v>
      </c>
      <c r="AM39" s="9">
        <f>AG39/((AF39*3)+AG39)</f>
        <v>0.2876712328767123</v>
      </c>
      <c r="AN39" s="15">
        <f>(AK39+AG39)/AF39</f>
        <v>1.3846153846153848</v>
      </c>
      <c r="AO39" s="17">
        <f>AL39/(AF39/9)</f>
        <v>5.1923076923076925</v>
      </c>
      <c r="AP39" s="7" t="str">
        <f>V39</f>
        <v>Eflin</v>
      </c>
      <c r="AQ39" s="7" t="str">
        <f>W39</f>
        <v>Zach</v>
      </c>
      <c r="AR39" s="7" t="str">
        <f>X39</f>
        <v>PHI</v>
      </c>
      <c r="AS39">
        <v>7</v>
      </c>
      <c r="AT39">
        <v>2</v>
      </c>
      <c r="AU39" s="13">
        <f>BC39/(AZ39/9)</f>
        <v>3.145631067961165</v>
      </c>
      <c r="AV39">
        <v>12</v>
      </c>
      <c r="AW39">
        <v>12</v>
      </c>
      <c r="AX39">
        <v>0</v>
      </c>
      <c r="AY39">
        <v>0</v>
      </c>
      <c r="AZ39" s="14">
        <v>68.66666666666667</v>
      </c>
      <c r="BA39">
        <v>60</v>
      </c>
      <c r="BB39">
        <v>27</v>
      </c>
      <c r="BC39">
        <v>24</v>
      </c>
      <c r="BD39">
        <v>6</v>
      </c>
      <c r="BE39">
        <v>14</v>
      </c>
      <c r="BF39">
        <v>67</v>
      </c>
      <c r="BG39" s="9">
        <f>BA39/((AZ39*3)+BA39)</f>
        <v>0.22556390977443608</v>
      </c>
      <c r="BH39" s="15">
        <f>(BE39+BA39)/AZ39</f>
        <v>1.0776699029126213</v>
      </c>
      <c r="BI39" s="17">
        <f>BF39/(AZ39/9)</f>
        <v>8.781553398058252</v>
      </c>
    </row>
    <row r="40" spans="1:61" ht="12.75">
      <c r="A40" t="s">
        <v>444</v>
      </c>
      <c r="B40" t="s">
        <v>445</v>
      </c>
      <c r="C40" t="s">
        <v>138</v>
      </c>
      <c r="D40" s="7">
        <f>Y40+AS40</f>
        <v>10</v>
      </c>
      <c r="E40" s="7">
        <f>Z40+AT40</f>
        <v>10</v>
      </c>
      <c r="F40" s="13">
        <f>N40/(K40/9)</f>
        <v>4.740458015267175</v>
      </c>
      <c r="G40" s="7">
        <f>AB40+AV40</f>
        <v>32</v>
      </c>
      <c r="H40" s="7">
        <f>AC40+AW40</f>
        <v>32</v>
      </c>
      <c r="I40" s="7">
        <f>AD40+AX40</f>
        <v>0</v>
      </c>
      <c r="J40" s="7">
        <f>AE40+AY40</f>
        <v>0</v>
      </c>
      <c r="K40" s="14">
        <f>AF40+AZ40</f>
        <v>174.66666666666669</v>
      </c>
      <c r="L40" s="7">
        <f>AG40+BA40</f>
        <v>173</v>
      </c>
      <c r="M40" s="7">
        <f>AH40+BB40</f>
        <v>94</v>
      </c>
      <c r="N40" s="7">
        <f>AI40+BC40</f>
        <v>92</v>
      </c>
      <c r="O40" s="7">
        <f>AJ40+BD40</f>
        <v>29</v>
      </c>
      <c r="P40" s="7">
        <f>AK40+BE40</f>
        <v>57</v>
      </c>
      <c r="Q40" s="7">
        <f>AL40+BF40</f>
        <v>136</v>
      </c>
      <c r="R40" s="9">
        <f>L40/((K40*3)+L40)</f>
        <v>0.24820659971305595</v>
      </c>
      <c r="S40" s="15">
        <f>(P40+L40)/K40</f>
        <v>1.316793893129771</v>
      </c>
      <c r="T40" s="16">
        <f>Q40/P40</f>
        <v>2.3859649122807016</v>
      </c>
      <c r="U40" s="17">
        <f>Q40/(K40/9)</f>
        <v>7.007633587786259</v>
      </c>
      <c r="V40" s="7" t="str">
        <f>B40</f>
        <v>Estrada</v>
      </c>
      <c r="W40" s="7" t="str">
        <f>A40</f>
        <v>Marco</v>
      </c>
      <c r="X40" s="7" t="str">
        <f>C40</f>
        <v>TOR</v>
      </c>
      <c r="Y40">
        <v>6</v>
      </c>
      <c r="Z40">
        <v>3</v>
      </c>
      <c r="AA40" s="13">
        <f>AI40/(AF40/9)</f>
        <v>4.764705882352941</v>
      </c>
      <c r="AB40">
        <v>15</v>
      </c>
      <c r="AC40">
        <v>15</v>
      </c>
      <c r="AD40">
        <v>0</v>
      </c>
      <c r="AE40">
        <v>0</v>
      </c>
      <c r="AF40" s="14">
        <v>85</v>
      </c>
      <c r="AG40">
        <v>80</v>
      </c>
      <c r="AH40">
        <v>46</v>
      </c>
      <c r="AI40">
        <v>45</v>
      </c>
      <c r="AJ40">
        <v>14</v>
      </c>
      <c r="AK40">
        <v>32</v>
      </c>
      <c r="AL40">
        <v>66</v>
      </c>
      <c r="AM40" s="9">
        <f>AG40/((AF40*3)+AG40)</f>
        <v>0.23880597014925373</v>
      </c>
      <c r="AN40" s="15">
        <f>(AK40+AG40)/AF40</f>
        <v>1.3176470588235294</v>
      </c>
      <c r="AO40" s="17">
        <f>AL40/(AF40/9)</f>
        <v>6.988235294117647</v>
      </c>
      <c r="AP40" s="7" t="str">
        <f>V40</f>
        <v>Estrada</v>
      </c>
      <c r="AQ40" s="7" t="str">
        <f>W40</f>
        <v>Marco</v>
      </c>
      <c r="AR40" s="7" t="str">
        <f>X40</f>
        <v>TOR</v>
      </c>
      <c r="AS40">
        <v>4</v>
      </c>
      <c r="AT40">
        <v>7</v>
      </c>
      <c r="AU40" s="13">
        <f>BC40/(AZ40/9)</f>
        <v>4.717472118959107</v>
      </c>
      <c r="AV40">
        <v>17</v>
      </c>
      <c r="AW40">
        <v>17</v>
      </c>
      <c r="AX40">
        <v>0</v>
      </c>
      <c r="AY40">
        <v>0</v>
      </c>
      <c r="AZ40" s="14">
        <v>89.66666666666667</v>
      </c>
      <c r="BA40">
        <v>93</v>
      </c>
      <c r="BB40">
        <v>48</v>
      </c>
      <c r="BC40">
        <v>47</v>
      </c>
      <c r="BD40">
        <v>15</v>
      </c>
      <c r="BE40">
        <v>25</v>
      </c>
      <c r="BF40">
        <v>70</v>
      </c>
      <c r="BG40" s="9">
        <f>BA40/((AZ40*3)+BA40)</f>
        <v>0.2569060773480663</v>
      </c>
      <c r="BH40" s="15">
        <f>(BE40+BA40)/AZ40</f>
        <v>1.3159851301115242</v>
      </c>
      <c r="BI40" s="17">
        <f>BF40/(AZ40/9)</f>
        <v>7.026022304832713</v>
      </c>
    </row>
    <row r="41" spans="1:61" ht="12.75">
      <c r="A41" t="s">
        <v>446</v>
      </c>
      <c r="B41" t="s">
        <v>447</v>
      </c>
      <c r="C41" t="s">
        <v>91</v>
      </c>
      <c r="D41" s="7">
        <f>Y41+AS41</f>
        <v>5</v>
      </c>
      <c r="E41" s="7">
        <f>Z41+AT41</f>
        <v>5</v>
      </c>
      <c r="F41" s="13">
        <f>N41/(K41/9)</f>
        <v>3.375</v>
      </c>
      <c r="G41" s="7">
        <f>AB41+AV41</f>
        <v>55</v>
      </c>
      <c r="H41" s="7">
        <f>AC41+AW41</f>
        <v>0</v>
      </c>
      <c r="I41" s="7">
        <f>AD41+AX41</f>
        <v>20</v>
      </c>
      <c r="J41" s="7">
        <f>AE41+AY41</f>
        <v>24</v>
      </c>
      <c r="K41" s="14">
        <f>AF41+AZ41</f>
        <v>56</v>
      </c>
      <c r="L41" s="7">
        <f>AG41+BA41</f>
        <v>50</v>
      </c>
      <c r="M41" s="7">
        <f>AH41+BB41</f>
        <v>22</v>
      </c>
      <c r="N41" s="7">
        <f>AI41+BC41</f>
        <v>21</v>
      </c>
      <c r="O41" s="7">
        <f>AJ41+BD41</f>
        <v>2</v>
      </c>
      <c r="P41" s="7">
        <f>AK41+BE41</f>
        <v>21</v>
      </c>
      <c r="Q41" s="7">
        <f>AL41+BF41</f>
        <v>58</v>
      </c>
      <c r="R41" s="9">
        <f>L41/((K41*3)+L41)</f>
        <v>0.22935779816513763</v>
      </c>
      <c r="S41" s="15">
        <f>(P41+L41)/K41</f>
        <v>1.2678571428571428</v>
      </c>
      <c r="T41" s="16">
        <f>Q41/P41</f>
        <v>2.761904761904762</v>
      </c>
      <c r="U41" s="17">
        <f>Q41/(K41/9)</f>
        <v>9.321428571428571</v>
      </c>
      <c r="V41" s="7" t="str">
        <f>B41</f>
        <v>Familia</v>
      </c>
      <c r="W41" s="7" t="str">
        <f>A41</f>
        <v>Jeurys</v>
      </c>
      <c r="X41" s="7" t="str">
        <f>C41</f>
        <v>NYM</v>
      </c>
      <c r="Y41">
        <v>1</v>
      </c>
      <c r="Z41">
        <v>1</v>
      </c>
      <c r="AA41" s="13">
        <f>AI41/(AF41/9)</f>
        <v>4.695652173913043</v>
      </c>
      <c r="AB41">
        <v>15</v>
      </c>
      <c r="AC41">
        <v>0</v>
      </c>
      <c r="AD41">
        <v>3</v>
      </c>
      <c r="AE41">
        <v>3</v>
      </c>
      <c r="AF41" s="14">
        <v>15.333333333333334</v>
      </c>
      <c r="AG41">
        <v>14</v>
      </c>
      <c r="AH41">
        <v>9</v>
      </c>
      <c r="AI41">
        <v>8</v>
      </c>
      <c r="AJ41">
        <v>1</v>
      </c>
      <c r="AK41">
        <v>7</v>
      </c>
      <c r="AL41">
        <v>15</v>
      </c>
      <c r="AM41" s="9">
        <f>AG41/((AF41*3)+AG41)</f>
        <v>0.23333333333333334</v>
      </c>
      <c r="AN41" s="15">
        <f>(AK41+AG41)/AF41</f>
        <v>1.3695652173913042</v>
      </c>
      <c r="AO41" s="17">
        <f>AL41/(AF41/9)</f>
        <v>8.804347826086957</v>
      </c>
      <c r="AP41" s="7" t="str">
        <f>V41</f>
        <v>Familia</v>
      </c>
      <c r="AQ41" s="7" t="str">
        <f>W41</f>
        <v>Jeurys</v>
      </c>
      <c r="AR41" s="7" t="str">
        <f>X41</f>
        <v>NYM</v>
      </c>
      <c r="AS41">
        <v>4</v>
      </c>
      <c r="AT41">
        <v>4</v>
      </c>
      <c r="AU41" s="13">
        <f>BC41/(AZ41/9)</f>
        <v>2.877049180327869</v>
      </c>
      <c r="AV41">
        <v>40</v>
      </c>
      <c r="AW41">
        <v>0</v>
      </c>
      <c r="AX41">
        <v>17</v>
      </c>
      <c r="AY41">
        <v>21</v>
      </c>
      <c r="AZ41" s="14">
        <v>40.666666666666664</v>
      </c>
      <c r="BA41">
        <v>36</v>
      </c>
      <c r="BB41">
        <v>13</v>
      </c>
      <c r="BC41">
        <v>13</v>
      </c>
      <c r="BD41">
        <v>1</v>
      </c>
      <c r="BE41">
        <v>14</v>
      </c>
      <c r="BF41">
        <v>43</v>
      </c>
      <c r="BG41" s="9">
        <f>BA41/((AZ41*3)+BA41)</f>
        <v>0.22784810126582278</v>
      </c>
      <c r="BH41" s="15">
        <f>(BE41+BA41)/AZ41</f>
        <v>1.2295081967213115</v>
      </c>
      <c r="BI41" s="17">
        <f>BF41/(AZ41/9)</f>
        <v>9.516393442622952</v>
      </c>
    </row>
    <row r="42" spans="1:61" ht="12.75">
      <c r="A42" t="s">
        <v>262</v>
      </c>
      <c r="B42" t="s">
        <v>448</v>
      </c>
      <c r="C42" t="s">
        <v>27</v>
      </c>
      <c r="D42" s="7">
        <f>Y42+AS42</f>
        <v>10</v>
      </c>
      <c r="E42" s="7">
        <f>Z42+AT42</f>
        <v>13</v>
      </c>
      <c r="F42" s="13">
        <f>N42/(K42/9)</f>
        <v>4.038934426229508</v>
      </c>
      <c r="G42" s="7">
        <f>AB42+AV42</f>
        <v>30</v>
      </c>
      <c r="H42" s="7">
        <f>AC42+AW42</f>
        <v>30</v>
      </c>
      <c r="I42" s="7">
        <f>AD42+AX42</f>
        <v>0</v>
      </c>
      <c r="J42" s="7">
        <f>AE42+AY42</f>
        <v>0</v>
      </c>
      <c r="K42" s="14">
        <f>AF42+AZ42</f>
        <v>162.66666666666669</v>
      </c>
      <c r="L42" s="7">
        <f>AG42+BA42</f>
        <v>145</v>
      </c>
      <c r="M42" s="7">
        <f>AH42+BB42</f>
        <v>77</v>
      </c>
      <c r="N42" s="7">
        <f>AI42+BC42</f>
        <v>73</v>
      </c>
      <c r="O42" s="7">
        <f>AJ42+BD42</f>
        <v>15</v>
      </c>
      <c r="P42" s="7">
        <f>AK42+BE42</f>
        <v>70</v>
      </c>
      <c r="Q42" s="7">
        <f>AL42+BF42</f>
        <v>182</v>
      </c>
      <c r="R42" s="9">
        <f>L42/((K42*3)+L42)</f>
        <v>0.22906793048973143</v>
      </c>
      <c r="S42" s="15">
        <f>(P42+L42)/K42</f>
        <v>1.3217213114754096</v>
      </c>
      <c r="T42" s="16">
        <f>Q42/P42</f>
        <v>2.6</v>
      </c>
      <c r="U42" s="17">
        <f>Q42/(K42/9)</f>
        <v>10.06967213114754</v>
      </c>
      <c r="V42" s="7" t="str">
        <f>B42</f>
        <v>Foltynewicz</v>
      </c>
      <c r="W42" s="7" t="str">
        <f>A42</f>
        <v>Mike</v>
      </c>
      <c r="X42" s="7" t="str">
        <f>C42</f>
        <v>ATL</v>
      </c>
      <c r="Y42">
        <v>3</v>
      </c>
      <c r="Z42">
        <v>8</v>
      </c>
      <c r="AA42" s="13">
        <f>AI42/(AF42/9)</f>
        <v>6.344262295081967</v>
      </c>
      <c r="AB42">
        <v>12</v>
      </c>
      <c r="AC42">
        <v>12</v>
      </c>
      <c r="AD42">
        <v>0</v>
      </c>
      <c r="AE42">
        <v>0</v>
      </c>
      <c r="AF42" s="14">
        <v>61</v>
      </c>
      <c r="AG42">
        <v>74</v>
      </c>
      <c r="AH42">
        <v>43</v>
      </c>
      <c r="AI42">
        <v>43</v>
      </c>
      <c r="AJ42">
        <v>5</v>
      </c>
      <c r="AK42">
        <v>28</v>
      </c>
      <c r="AL42">
        <v>62</v>
      </c>
      <c r="AM42" s="9">
        <f>AG42/((AF42*3)+AG42)</f>
        <v>0.28793774319066145</v>
      </c>
      <c r="AN42" s="15">
        <f>(AK42+AG42)/AF42</f>
        <v>1.6721311475409837</v>
      </c>
      <c r="AO42" s="17">
        <f>AL42/(AF42/9)</f>
        <v>9.147540983606557</v>
      </c>
      <c r="AP42" s="7" t="str">
        <f>V42</f>
        <v>Foltynewicz</v>
      </c>
      <c r="AQ42" s="7" t="str">
        <f>W42</f>
        <v>Mike</v>
      </c>
      <c r="AR42" s="7" t="str">
        <f>X42</f>
        <v>ATL</v>
      </c>
      <c r="AS42">
        <v>7</v>
      </c>
      <c r="AT42">
        <v>5</v>
      </c>
      <c r="AU42" s="13">
        <f>BC42/(AZ42/9)</f>
        <v>2.6557377049180326</v>
      </c>
      <c r="AV42">
        <v>18</v>
      </c>
      <c r="AW42">
        <v>18</v>
      </c>
      <c r="AX42">
        <v>0</v>
      </c>
      <c r="AY42">
        <v>0</v>
      </c>
      <c r="AZ42" s="14">
        <v>101.66666666666667</v>
      </c>
      <c r="BA42">
        <v>71</v>
      </c>
      <c r="BB42">
        <v>34</v>
      </c>
      <c r="BC42">
        <v>30</v>
      </c>
      <c r="BD42">
        <v>10</v>
      </c>
      <c r="BE42">
        <v>42</v>
      </c>
      <c r="BF42">
        <v>120</v>
      </c>
      <c r="BG42" s="9">
        <f>BA42/((AZ42*3)+BA42)</f>
        <v>0.18882978723404256</v>
      </c>
      <c r="BH42" s="15">
        <f>(BE42+BA42)/AZ42</f>
        <v>1.1114754098360655</v>
      </c>
      <c r="BI42" s="17">
        <f>BF42/(AZ42/9)</f>
        <v>10.62295081967213</v>
      </c>
    </row>
    <row r="43" spans="1:61" ht="12.75">
      <c r="A43" t="s">
        <v>320</v>
      </c>
      <c r="B43" t="s">
        <v>449</v>
      </c>
      <c r="C43" t="s">
        <v>46</v>
      </c>
      <c r="D43" s="7">
        <f>Y43+AS43</f>
        <v>10</v>
      </c>
      <c r="E43" s="7">
        <f>Z43+AT43</f>
        <v>10</v>
      </c>
      <c r="F43" s="13">
        <f>N43/(K43/9)</f>
        <v>3.614604462474645</v>
      </c>
      <c r="G43" s="7">
        <f>AB43+AV43</f>
        <v>34</v>
      </c>
      <c r="H43" s="7">
        <f>AC43+AW43</f>
        <v>29</v>
      </c>
      <c r="I43" s="7">
        <f>AD43+AX43</f>
        <v>0</v>
      </c>
      <c r="J43" s="7">
        <f>AE43+AY43</f>
        <v>0</v>
      </c>
      <c r="K43" s="14">
        <f>AF43+AZ43</f>
        <v>164.33333333333334</v>
      </c>
      <c r="L43" s="7">
        <f>AG43+BA43</f>
        <v>162</v>
      </c>
      <c r="M43" s="7">
        <f>AH43+BB43</f>
        <v>70</v>
      </c>
      <c r="N43" s="7">
        <f>AI43+BC43</f>
        <v>66</v>
      </c>
      <c r="O43" s="7">
        <f>AJ43+BD43</f>
        <v>18</v>
      </c>
      <c r="P43" s="7">
        <f>AK43+BE43</f>
        <v>60</v>
      </c>
      <c r="Q43" s="7">
        <f>AL43+BF43</f>
        <v>134</v>
      </c>
      <c r="R43" s="9">
        <f>L43/((K43*3)+L43)</f>
        <v>0.24732824427480915</v>
      </c>
      <c r="S43" s="15">
        <f>(P43+L43)/K43</f>
        <v>1.3509127789046653</v>
      </c>
      <c r="T43" s="16">
        <f>Q43/P43</f>
        <v>2.2333333333333334</v>
      </c>
      <c r="U43" s="17">
        <f>Q43/(K43/9)</f>
        <v>7.338742393509127</v>
      </c>
      <c r="V43" s="7" t="str">
        <f>B43</f>
        <v>Freeland</v>
      </c>
      <c r="W43" s="7" t="str">
        <f>A43</f>
        <v>Kyle</v>
      </c>
      <c r="X43" s="7" t="str">
        <f>C43</f>
        <v>COL</v>
      </c>
      <c r="Y43">
        <v>2</v>
      </c>
      <c r="Z43">
        <v>4</v>
      </c>
      <c r="AA43" s="13">
        <f>AI43/(AF43/9)</f>
        <v>4.808219178082192</v>
      </c>
      <c r="AB43">
        <v>15</v>
      </c>
      <c r="AC43">
        <v>10</v>
      </c>
      <c r="AD43">
        <v>0</v>
      </c>
      <c r="AE43">
        <v>0</v>
      </c>
      <c r="AF43" s="14">
        <v>48.666666666666664</v>
      </c>
      <c r="AG43">
        <v>60</v>
      </c>
      <c r="AH43">
        <v>30</v>
      </c>
      <c r="AI43">
        <v>26</v>
      </c>
      <c r="AJ43">
        <v>5</v>
      </c>
      <c r="AK43">
        <v>22</v>
      </c>
      <c r="AL43">
        <v>42</v>
      </c>
      <c r="AM43" s="9">
        <f>AG43/((AF43*3)+AG43)</f>
        <v>0.2912621359223301</v>
      </c>
      <c r="AN43" s="15">
        <f>(AK43+AG43)/AF43</f>
        <v>1.6849315068493151</v>
      </c>
      <c r="AO43" s="17">
        <f>AL43/(AF43/9)</f>
        <v>7.767123287671232</v>
      </c>
      <c r="AP43" s="7" t="str">
        <f>V43</f>
        <v>Freeland</v>
      </c>
      <c r="AQ43" s="7" t="str">
        <f>W43</f>
        <v>Kyle</v>
      </c>
      <c r="AR43" s="7" t="str">
        <f>X43</f>
        <v>COL</v>
      </c>
      <c r="AS43">
        <v>8</v>
      </c>
      <c r="AT43">
        <v>6</v>
      </c>
      <c r="AU43" s="13">
        <f>BC43/(AZ43/9)</f>
        <v>3.1123919308357344</v>
      </c>
      <c r="AV43">
        <v>19</v>
      </c>
      <c r="AW43">
        <v>19</v>
      </c>
      <c r="AX43">
        <v>0</v>
      </c>
      <c r="AY43">
        <v>0</v>
      </c>
      <c r="AZ43" s="14">
        <v>115.66666666666667</v>
      </c>
      <c r="BA43">
        <v>102</v>
      </c>
      <c r="BB43">
        <v>40</v>
      </c>
      <c r="BC43">
        <v>40</v>
      </c>
      <c r="BD43">
        <v>13</v>
      </c>
      <c r="BE43">
        <v>38</v>
      </c>
      <c r="BF43">
        <v>92</v>
      </c>
      <c r="BG43" s="9">
        <f>BA43/((AZ43*3)+BA43)</f>
        <v>0.22717149220489977</v>
      </c>
      <c r="BH43" s="15">
        <f>(BE43+BA43)/AZ43</f>
        <v>1.2103746397694524</v>
      </c>
      <c r="BI43" s="17">
        <f>BF43/(AZ43/9)</f>
        <v>7.15850144092219</v>
      </c>
    </row>
    <row r="44" spans="1:61" ht="12.75">
      <c r="A44" t="s">
        <v>74</v>
      </c>
      <c r="B44" t="s">
        <v>450</v>
      </c>
      <c r="C44" t="s">
        <v>105</v>
      </c>
      <c r="D44" s="7">
        <f>Y44+AS44</f>
        <v>4</v>
      </c>
      <c r="E44" s="7">
        <f>Z44+AT44</f>
        <v>15</v>
      </c>
      <c r="F44" s="13">
        <f>N44/(K44/9)</f>
        <v>4.751552795031055</v>
      </c>
      <c r="G44" s="7">
        <f>AB44+AV44</f>
        <v>27</v>
      </c>
      <c r="H44" s="7">
        <f>AC44+AW44</f>
        <v>27</v>
      </c>
      <c r="I44" s="7">
        <f>AD44+AX44</f>
        <v>0</v>
      </c>
      <c r="J44" s="7">
        <f>AE44+AY44</f>
        <v>0</v>
      </c>
      <c r="K44" s="14">
        <f>AF44+AZ44</f>
        <v>161</v>
      </c>
      <c r="L44" s="7">
        <f>AG44+BA44</f>
        <v>157</v>
      </c>
      <c r="M44" s="7">
        <f>AH44+BB44</f>
        <v>95</v>
      </c>
      <c r="N44" s="7">
        <f>AI44+BC44</f>
        <v>85</v>
      </c>
      <c r="O44" s="7">
        <f>AJ44+BD44</f>
        <v>20</v>
      </c>
      <c r="P44" s="7">
        <f>AK44+BE44</f>
        <v>52</v>
      </c>
      <c r="Q44" s="7">
        <f>AL44+BF44</f>
        <v>123</v>
      </c>
      <c r="R44" s="9">
        <f>L44/((K44*3)+L44)</f>
        <v>0.2453125</v>
      </c>
      <c r="S44" s="15">
        <f>(P44+L44)/K44</f>
        <v>1.2981366459627328</v>
      </c>
      <c r="T44" s="16">
        <f>Q44/P44</f>
        <v>2.3653846153846154</v>
      </c>
      <c r="U44" s="17">
        <f>Q44/(K44/9)</f>
        <v>6.875776397515528</v>
      </c>
      <c r="V44" s="7" t="str">
        <f>B44</f>
        <v>Fulmer</v>
      </c>
      <c r="W44" s="7" t="str">
        <f>A44</f>
        <v>Michael</v>
      </c>
      <c r="X44" s="7" t="str">
        <f>C44</f>
        <v>DET</v>
      </c>
      <c r="Y44">
        <v>1</v>
      </c>
      <c r="Z44">
        <v>6</v>
      </c>
      <c r="AA44" s="13">
        <f>AI44/(AF44/9)</f>
        <v>5.326530612244897</v>
      </c>
      <c r="AB44">
        <v>8</v>
      </c>
      <c r="AC44">
        <v>8</v>
      </c>
      <c r="AD44">
        <v>0</v>
      </c>
      <c r="AE44">
        <v>0</v>
      </c>
      <c r="AF44" s="14">
        <v>49</v>
      </c>
      <c r="AG44">
        <v>47</v>
      </c>
      <c r="AH44">
        <v>35</v>
      </c>
      <c r="AI44">
        <v>29</v>
      </c>
      <c r="AJ44">
        <v>6</v>
      </c>
      <c r="AK44">
        <v>14</v>
      </c>
      <c r="AL44">
        <v>30</v>
      </c>
      <c r="AM44" s="9">
        <f>AG44/((AF44*3)+AG44)</f>
        <v>0.2422680412371134</v>
      </c>
      <c r="AN44" s="15">
        <f>(AK44+AG44)/AF44</f>
        <v>1.2448979591836735</v>
      </c>
      <c r="AO44" s="17">
        <f>AL44/(AF44/9)</f>
        <v>5.5102040816326525</v>
      </c>
      <c r="AP44" s="7" t="str">
        <f>V44</f>
        <v>Fulmer</v>
      </c>
      <c r="AQ44" s="7" t="str">
        <f>W44</f>
        <v>Michael</v>
      </c>
      <c r="AR44" s="7" t="str">
        <f>X44</f>
        <v>DET</v>
      </c>
      <c r="AS44">
        <v>3</v>
      </c>
      <c r="AT44">
        <v>9</v>
      </c>
      <c r="AU44" s="13">
        <f>BC44/(AZ44/9)</f>
        <v>4.5</v>
      </c>
      <c r="AV44">
        <v>19</v>
      </c>
      <c r="AW44">
        <v>19</v>
      </c>
      <c r="AX44">
        <v>0</v>
      </c>
      <c r="AY44">
        <v>0</v>
      </c>
      <c r="AZ44" s="14">
        <v>112</v>
      </c>
      <c r="BA44">
        <v>110</v>
      </c>
      <c r="BB44">
        <v>60</v>
      </c>
      <c r="BC44">
        <v>56</v>
      </c>
      <c r="BD44">
        <v>14</v>
      </c>
      <c r="BE44">
        <v>38</v>
      </c>
      <c r="BF44">
        <v>93</v>
      </c>
      <c r="BG44" s="9">
        <f>BA44/((AZ44*3)+BA44)</f>
        <v>0.24663677130044842</v>
      </c>
      <c r="BH44" s="15">
        <f>(BE44+BA44)/AZ44</f>
        <v>1.3214285714285714</v>
      </c>
      <c r="BI44" s="17">
        <f>BF44/(AZ44/9)</f>
        <v>7.473214285714286</v>
      </c>
    </row>
    <row r="45" spans="1:61" ht="12.75">
      <c r="A45" t="s">
        <v>286</v>
      </c>
      <c r="B45" t="s">
        <v>451</v>
      </c>
      <c r="C45" t="s">
        <v>54</v>
      </c>
      <c r="D45" s="7">
        <f>Y45+AS45</f>
        <v>10</v>
      </c>
      <c r="E45" s="7">
        <f>Z45+AT45</f>
        <v>12</v>
      </c>
      <c r="F45" s="13">
        <f>N45/(K45/9)</f>
        <v>3.920792079207921</v>
      </c>
      <c r="G45" s="7">
        <f>AB45+AV45</f>
        <v>34</v>
      </c>
      <c r="H45" s="7">
        <f>AC45+AW45</f>
        <v>34</v>
      </c>
      <c r="I45" s="7">
        <f>AD45+AX45</f>
        <v>0</v>
      </c>
      <c r="J45" s="7">
        <f>AE45+AY45</f>
        <v>0</v>
      </c>
      <c r="K45" s="14">
        <f>AF45+AZ45</f>
        <v>202</v>
      </c>
      <c r="L45" s="7">
        <f>AG45+BA45</f>
        <v>207</v>
      </c>
      <c r="M45" s="7">
        <f>AH45+BB45</f>
        <v>89</v>
      </c>
      <c r="N45" s="7">
        <f>AI45+BC45</f>
        <v>88</v>
      </c>
      <c r="O45" s="7">
        <f>AJ45+BD45</f>
        <v>34</v>
      </c>
      <c r="P45" s="7">
        <f>AK45+BE45</f>
        <v>55</v>
      </c>
      <c r="Q45" s="7">
        <f>AL45+BF45</f>
        <v>193</v>
      </c>
      <c r="R45" s="9">
        <f>L45/((K45*3)+L45)</f>
        <v>0.25461254612546125</v>
      </c>
      <c r="S45" s="15">
        <f>(P45+L45)/K45</f>
        <v>1.297029702970297</v>
      </c>
      <c r="T45" s="16">
        <f>Q45/P45</f>
        <v>3.5090909090909093</v>
      </c>
      <c r="U45" s="17">
        <f>Q45/(K45/9)</f>
        <v>8.599009900990099</v>
      </c>
      <c r="V45" s="7" t="str">
        <f>B45</f>
        <v>Gausman</v>
      </c>
      <c r="W45" s="7" t="str">
        <f>A45</f>
        <v>Kevin</v>
      </c>
      <c r="X45" s="7" t="str">
        <f>C45</f>
        <v>BAL</v>
      </c>
      <c r="Y45">
        <v>6</v>
      </c>
      <c r="Z45">
        <v>5</v>
      </c>
      <c r="AA45" s="13">
        <f>AI45/(AF45/9)</f>
        <v>3.4126394052044606</v>
      </c>
      <c r="AB45">
        <v>15</v>
      </c>
      <c r="AC45">
        <v>15</v>
      </c>
      <c r="AD45">
        <v>0</v>
      </c>
      <c r="AE45">
        <v>0</v>
      </c>
      <c r="AF45" s="14">
        <v>89.66666666666667</v>
      </c>
      <c r="AG45">
        <v>80</v>
      </c>
      <c r="AH45">
        <v>34</v>
      </c>
      <c r="AI45">
        <v>34</v>
      </c>
      <c r="AJ45">
        <v>15</v>
      </c>
      <c r="AK45">
        <v>28</v>
      </c>
      <c r="AL45">
        <v>96</v>
      </c>
      <c r="AM45" s="9">
        <f>AG45/((AF45*3)+AG45)</f>
        <v>0.22922636103151864</v>
      </c>
      <c r="AN45" s="15">
        <f>(AK45+AG45)/AF45</f>
        <v>1.2044609665427508</v>
      </c>
      <c r="AO45" s="17">
        <f>AL45/(AF45/9)</f>
        <v>9.635687732342006</v>
      </c>
      <c r="AP45" s="7" t="str">
        <f>V45</f>
        <v>Gausman</v>
      </c>
      <c r="AQ45" s="7" t="str">
        <f>W45</f>
        <v>Kevin</v>
      </c>
      <c r="AR45" s="7" t="str">
        <f>X45</f>
        <v>BAL</v>
      </c>
      <c r="AS45">
        <v>4</v>
      </c>
      <c r="AT45">
        <v>7</v>
      </c>
      <c r="AU45" s="13">
        <f>BC45/(AZ45/9)</f>
        <v>4.326409495548962</v>
      </c>
      <c r="AV45">
        <v>19</v>
      </c>
      <c r="AW45">
        <v>19</v>
      </c>
      <c r="AX45">
        <v>0</v>
      </c>
      <c r="AY45">
        <v>0</v>
      </c>
      <c r="AZ45" s="14">
        <v>112.33333333333333</v>
      </c>
      <c r="BA45">
        <v>127</v>
      </c>
      <c r="BB45">
        <v>55</v>
      </c>
      <c r="BC45">
        <v>54</v>
      </c>
      <c r="BD45">
        <v>19</v>
      </c>
      <c r="BE45">
        <v>27</v>
      </c>
      <c r="BF45">
        <v>97</v>
      </c>
      <c r="BG45" s="9">
        <f>BA45/((AZ45*3)+BA45)</f>
        <v>0.27370689655172414</v>
      </c>
      <c r="BH45" s="15">
        <f>(BE45+BA45)/AZ45</f>
        <v>1.370919881305638</v>
      </c>
      <c r="BI45" s="17">
        <f>BF45/(AZ45/9)</f>
        <v>7.771513353115727</v>
      </c>
    </row>
    <row r="46" spans="1:61" ht="12.75">
      <c r="A46" t="s">
        <v>320</v>
      </c>
      <c r="B46" t="s">
        <v>452</v>
      </c>
      <c r="C46" t="s">
        <v>88</v>
      </c>
      <c r="D46" s="7">
        <f>Y46+AS46</f>
        <v>11</v>
      </c>
      <c r="E46" s="7">
        <f>Z46+AT46</f>
        <v>9</v>
      </c>
      <c r="F46" s="13">
        <f>N46/(K46/9)</f>
        <v>3.5563258232235704</v>
      </c>
      <c r="G46" s="7">
        <f>AB46+AV46</f>
        <v>32</v>
      </c>
      <c r="H46" s="7">
        <f>AC46+AW46</f>
        <v>32</v>
      </c>
      <c r="I46" s="7">
        <f>AD46+AX46</f>
        <v>0</v>
      </c>
      <c r="J46" s="7">
        <f>AE46+AY46</f>
        <v>0</v>
      </c>
      <c r="K46" s="14">
        <f>AF46+AZ46</f>
        <v>192.33333333333334</v>
      </c>
      <c r="L46" s="7">
        <f>AG46+BA46</f>
        <v>172</v>
      </c>
      <c r="M46" s="7">
        <f>AH46+BB46</f>
        <v>78</v>
      </c>
      <c r="N46" s="7">
        <f>AI46+BC46</f>
        <v>76</v>
      </c>
      <c r="O46" s="7">
        <f>AJ46+BD46</f>
        <v>20</v>
      </c>
      <c r="P46" s="7">
        <f>AK46+BE46</f>
        <v>68</v>
      </c>
      <c r="Q46" s="7">
        <f>AL46+BF46</f>
        <v>184</v>
      </c>
      <c r="R46" s="9">
        <f>L46/((K46*3)+L46)</f>
        <v>0.22963951935914553</v>
      </c>
      <c r="S46" s="15">
        <f>(P46+L46)/K46</f>
        <v>1.2478336221837087</v>
      </c>
      <c r="T46" s="16">
        <f>Q46/P46</f>
        <v>2.7058823529411766</v>
      </c>
      <c r="U46" s="17">
        <f>Q46/(K46/9)</f>
        <v>8.610051993067591</v>
      </c>
      <c r="V46" s="7" t="str">
        <f>B46</f>
        <v>Gibson</v>
      </c>
      <c r="W46" s="7" t="str">
        <f>A46</f>
        <v>Kyle</v>
      </c>
      <c r="X46" s="7" t="str">
        <f>C46</f>
        <v>MIN</v>
      </c>
      <c r="Y46">
        <v>7</v>
      </c>
      <c r="Z46">
        <v>3</v>
      </c>
      <c r="AA46" s="13">
        <f>AI46/(AF46/9)</f>
        <v>3.7565217391304344</v>
      </c>
      <c r="AB46">
        <v>13</v>
      </c>
      <c r="AC46">
        <v>13</v>
      </c>
      <c r="AD46">
        <v>0</v>
      </c>
      <c r="AE46">
        <v>0</v>
      </c>
      <c r="AF46" s="14">
        <v>76.66666666666667</v>
      </c>
      <c r="AG46">
        <v>76</v>
      </c>
      <c r="AH46">
        <v>32</v>
      </c>
      <c r="AI46">
        <v>32</v>
      </c>
      <c r="AJ46">
        <v>8</v>
      </c>
      <c r="AK46">
        <v>22</v>
      </c>
      <c r="AL46">
        <v>70</v>
      </c>
      <c r="AM46" s="9">
        <f>AG46/((AF46*3)+AG46)</f>
        <v>0.24836601307189543</v>
      </c>
      <c r="AN46" s="15">
        <f>(AK46+AG46)/AF46</f>
        <v>1.2782608695652173</v>
      </c>
      <c r="AO46" s="17">
        <f>AL46/(AF46/9)</f>
        <v>8.217391304347826</v>
      </c>
      <c r="AP46" s="7" t="str">
        <f>V46</f>
        <v>Gibson</v>
      </c>
      <c r="AQ46" s="7" t="str">
        <f>W46</f>
        <v>Kyle</v>
      </c>
      <c r="AR46" s="7" t="str">
        <f>X46</f>
        <v>MIN</v>
      </c>
      <c r="AS46">
        <v>4</v>
      </c>
      <c r="AT46">
        <v>6</v>
      </c>
      <c r="AU46" s="13">
        <f>BC46/(AZ46/9)</f>
        <v>3.423631123919308</v>
      </c>
      <c r="AV46">
        <v>19</v>
      </c>
      <c r="AW46">
        <v>19</v>
      </c>
      <c r="AX46">
        <v>0</v>
      </c>
      <c r="AY46">
        <v>0</v>
      </c>
      <c r="AZ46" s="14">
        <v>115.66666666666667</v>
      </c>
      <c r="BA46">
        <v>96</v>
      </c>
      <c r="BB46">
        <v>46</v>
      </c>
      <c r="BC46">
        <v>44</v>
      </c>
      <c r="BD46">
        <v>12</v>
      </c>
      <c r="BE46">
        <v>46</v>
      </c>
      <c r="BF46">
        <v>114</v>
      </c>
      <c r="BG46" s="9">
        <f>BA46/((AZ46*3)+BA46)</f>
        <v>0.21670428893905191</v>
      </c>
      <c r="BH46" s="15">
        <f>(BE46+BA46)/AZ46</f>
        <v>1.2276657060518732</v>
      </c>
      <c r="BI46" s="17">
        <f>BF46/(AZ46/9)</f>
        <v>8.870317002881844</v>
      </c>
    </row>
    <row r="47" spans="1:61" ht="12.75">
      <c r="A47" t="s">
        <v>453</v>
      </c>
      <c r="B47" t="s">
        <v>454</v>
      </c>
      <c r="C47" t="s">
        <v>32</v>
      </c>
      <c r="D47" s="7">
        <f>Y47+AS47</f>
        <v>0</v>
      </c>
      <c r="E47" s="7">
        <f>Z47+AT47</f>
        <v>3</v>
      </c>
      <c r="F47" s="13">
        <f>N47/(K47/9)</f>
        <v>3.098360655737705</v>
      </c>
      <c r="G47" s="7">
        <f>AB47+AV47</f>
        <v>63</v>
      </c>
      <c r="H47" s="7">
        <f>AC47+AW47</f>
        <v>0</v>
      </c>
      <c r="I47" s="7">
        <f>AD47+AX47</f>
        <v>27</v>
      </c>
      <c r="J47" s="7">
        <f>AE47+AY47</f>
        <v>29</v>
      </c>
      <c r="K47" s="14">
        <f>AF47+AZ47</f>
        <v>61</v>
      </c>
      <c r="L47" s="7">
        <f>AG47+BA47</f>
        <v>57</v>
      </c>
      <c r="M47" s="7">
        <f>AH47+BB47</f>
        <v>21</v>
      </c>
      <c r="N47" s="7">
        <f>AI47+BC47</f>
        <v>21</v>
      </c>
      <c r="O47" s="7">
        <f>AJ47+BD47</f>
        <v>4</v>
      </c>
      <c r="P47" s="7">
        <f>AK47+BE47</f>
        <v>11</v>
      </c>
      <c r="Q47" s="7">
        <f>AL47+BF47</f>
        <v>75</v>
      </c>
      <c r="R47" s="9">
        <f>L47/((K47*3)+L47)</f>
        <v>0.2375</v>
      </c>
      <c r="S47" s="15">
        <f>(P47+L47)/K47</f>
        <v>1.1147540983606556</v>
      </c>
      <c r="T47" s="16">
        <f>Q47/P47</f>
        <v>6.818181818181818</v>
      </c>
      <c r="U47" s="17">
        <f>Q47/(K47/9)</f>
        <v>11.065573770491804</v>
      </c>
      <c r="V47" s="7" t="str">
        <f>B47</f>
        <v>Giles</v>
      </c>
      <c r="W47" s="7" t="str">
        <f>A47</f>
        <v>Ken</v>
      </c>
      <c r="X47" s="7" t="str">
        <f>C47</f>
        <v>HOU</v>
      </c>
      <c r="Y47">
        <v>0</v>
      </c>
      <c r="Z47">
        <v>1</v>
      </c>
      <c r="AA47" s="13">
        <f>AI47/(AF47/9)</f>
        <v>1.1868131868131868</v>
      </c>
      <c r="AB47">
        <v>29</v>
      </c>
      <c r="AC47">
        <v>0</v>
      </c>
      <c r="AD47">
        <v>15</v>
      </c>
      <c r="AE47">
        <v>17</v>
      </c>
      <c r="AF47" s="14">
        <v>30.333333333333332</v>
      </c>
      <c r="AG47">
        <v>21</v>
      </c>
      <c r="AH47">
        <v>4</v>
      </c>
      <c r="AI47">
        <v>4</v>
      </c>
      <c r="AJ47">
        <v>2</v>
      </c>
      <c r="AK47">
        <v>8</v>
      </c>
      <c r="AL47">
        <v>44</v>
      </c>
      <c r="AM47" s="9">
        <f>AG47/((AF47*3)+AG47)</f>
        <v>0.1875</v>
      </c>
      <c r="AN47" s="15">
        <f>(AK47+AG47)/AF47</f>
        <v>0.9560439560439561</v>
      </c>
      <c r="AO47" s="17">
        <f>AL47/(AF47/9)</f>
        <v>13.054945054945055</v>
      </c>
      <c r="AP47" s="7" t="str">
        <f>V47</f>
        <v>Giles</v>
      </c>
      <c r="AQ47" s="7" t="str">
        <f>W47</f>
        <v>Ken</v>
      </c>
      <c r="AR47" s="7" t="str">
        <f>X47</f>
        <v>HOU</v>
      </c>
      <c r="AS47">
        <v>0</v>
      </c>
      <c r="AT47">
        <v>2</v>
      </c>
      <c r="AU47" s="13">
        <f>BC47/(AZ47/9)</f>
        <v>4.989130434782608</v>
      </c>
      <c r="AV47">
        <v>34</v>
      </c>
      <c r="AW47">
        <v>0</v>
      </c>
      <c r="AX47">
        <v>12</v>
      </c>
      <c r="AY47">
        <v>12</v>
      </c>
      <c r="AZ47" s="14">
        <v>30.666666666666668</v>
      </c>
      <c r="BA47">
        <v>36</v>
      </c>
      <c r="BB47">
        <v>17</v>
      </c>
      <c r="BC47">
        <v>17</v>
      </c>
      <c r="BD47">
        <v>2</v>
      </c>
      <c r="BE47">
        <v>3</v>
      </c>
      <c r="BF47">
        <v>31</v>
      </c>
      <c r="BG47" s="9">
        <f>BA47/((AZ47*3)+BA47)</f>
        <v>0.28125</v>
      </c>
      <c r="BH47" s="15">
        <f>(BE47+BA47)/AZ47</f>
        <v>1.2717391304347825</v>
      </c>
      <c r="BI47" s="17">
        <f>BF47/(AZ47/9)</f>
        <v>9.097826086956522</v>
      </c>
    </row>
    <row r="48" spans="1:61" ht="12.75">
      <c r="A48" t="s">
        <v>399</v>
      </c>
      <c r="B48" t="s">
        <v>455</v>
      </c>
      <c r="C48" t="s">
        <v>174</v>
      </c>
      <c r="D48" s="7">
        <f>Y48+AS48</f>
        <v>16</v>
      </c>
      <c r="E48" s="7">
        <f>Z48+AT48</f>
        <v>12</v>
      </c>
      <c r="F48" s="13">
        <f>N48/(K48/9)</f>
        <v>4.342657342657343</v>
      </c>
      <c r="G48" s="7">
        <f>AB48+AV48</f>
        <v>35</v>
      </c>
      <c r="H48" s="7">
        <f>AC48+AW48</f>
        <v>33</v>
      </c>
      <c r="I48" s="7">
        <f>AD48+AX48</f>
        <v>0</v>
      </c>
      <c r="J48" s="7">
        <f>AE48+AY48</f>
        <v>0</v>
      </c>
      <c r="K48" s="14">
        <f>AF48+AZ48</f>
        <v>190.66666666666666</v>
      </c>
      <c r="L48" s="7">
        <f>AG48+BA48</f>
        <v>187</v>
      </c>
      <c r="M48" s="7">
        <f>AH48+BB48</f>
        <v>101</v>
      </c>
      <c r="N48" s="7">
        <f>AI48+BC48</f>
        <v>92</v>
      </c>
      <c r="O48" s="7">
        <f>AJ48+BD48</f>
        <v>23</v>
      </c>
      <c r="P48" s="7">
        <f>AK48+BE48</f>
        <v>85</v>
      </c>
      <c r="Q48" s="7">
        <f>AL48+BF48</f>
        <v>208</v>
      </c>
      <c r="R48" s="9">
        <f>L48/((K48*3)+L48)</f>
        <v>0.2463768115942029</v>
      </c>
      <c r="S48" s="15">
        <f>(P48+L48)/K48</f>
        <v>1.4265734265734267</v>
      </c>
      <c r="T48" s="16">
        <f>Q48/P48</f>
        <v>2.447058823529412</v>
      </c>
      <c r="U48" s="17">
        <f>Q48/(K48/9)</f>
        <v>9.818181818181818</v>
      </c>
      <c r="V48" s="7" t="str">
        <f>B48</f>
        <v>Godley</v>
      </c>
      <c r="W48" s="7" t="str">
        <f>A48</f>
        <v>Zach</v>
      </c>
      <c r="X48" s="7" t="str">
        <f>C48</f>
        <v>ARZ</v>
      </c>
      <c r="Y48">
        <v>5</v>
      </c>
      <c r="Z48">
        <v>6</v>
      </c>
      <c r="AA48" s="13">
        <f>AI48/(AF48/9)</f>
        <v>4.0078125</v>
      </c>
      <c r="AB48">
        <v>15</v>
      </c>
      <c r="AC48">
        <v>14</v>
      </c>
      <c r="AD48">
        <v>0</v>
      </c>
      <c r="AE48">
        <v>0</v>
      </c>
      <c r="AF48" s="14">
        <v>85.33333333333333</v>
      </c>
      <c r="AG48">
        <v>79</v>
      </c>
      <c r="AH48">
        <v>41</v>
      </c>
      <c r="AI48">
        <v>38</v>
      </c>
      <c r="AJ48">
        <v>11</v>
      </c>
      <c r="AK48">
        <v>32</v>
      </c>
      <c r="AL48">
        <v>100</v>
      </c>
      <c r="AM48" s="9">
        <f>AG48/((AF48*3)+AG48)</f>
        <v>0.23582089552238805</v>
      </c>
      <c r="AN48" s="15">
        <f>(AK48+AG48)/AF48</f>
        <v>1.30078125</v>
      </c>
      <c r="AO48" s="17">
        <f>AL48/(AF48/9)</f>
        <v>10.546875</v>
      </c>
      <c r="AP48" s="7" t="str">
        <f>V48</f>
        <v>Godley</v>
      </c>
      <c r="AQ48" s="7" t="str">
        <f>W48</f>
        <v>Zach</v>
      </c>
      <c r="AR48" s="7" t="str">
        <f>X48</f>
        <v>ARZ</v>
      </c>
      <c r="AS48">
        <v>11</v>
      </c>
      <c r="AT48">
        <v>6</v>
      </c>
      <c r="AU48" s="13">
        <f>BC48/(AZ48/9)</f>
        <v>4.613924050632912</v>
      </c>
      <c r="AV48">
        <v>20</v>
      </c>
      <c r="AW48">
        <v>19</v>
      </c>
      <c r="AX48">
        <v>0</v>
      </c>
      <c r="AY48">
        <v>0</v>
      </c>
      <c r="AZ48" s="14">
        <v>105.33333333333333</v>
      </c>
      <c r="BA48">
        <v>108</v>
      </c>
      <c r="BB48">
        <v>60</v>
      </c>
      <c r="BC48">
        <v>54</v>
      </c>
      <c r="BD48">
        <v>12</v>
      </c>
      <c r="BE48">
        <v>53</v>
      </c>
      <c r="BF48">
        <v>108</v>
      </c>
      <c r="BG48" s="9">
        <f>BA48/((AZ48*3)+BA48)</f>
        <v>0.25471698113207547</v>
      </c>
      <c r="BH48" s="15">
        <f>(BE48+BA48)/AZ48</f>
        <v>1.528481012658228</v>
      </c>
      <c r="BI48" s="17">
        <f>BF48/(AZ48/9)</f>
        <v>9.227848101265824</v>
      </c>
    </row>
    <row r="49" spans="1:61" ht="12.75">
      <c r="A49" t="s">
        <v>444</v>
      </c>
      <c r="B49" t="s">
        <v>456</v>
      </c>
      <c r="C49" t="s">
        <v>99</v>
      </c>
      <c r="D49" s="7">
        <f>Y49+AS49</f>
        <v>11</v>
      </c>
      <c r="E49" s="7">
        <f>Z49+AT49</f>
        <v>6</v>
      </c>
      <c r="F49" s="13">
        <f>N49/(K49/9)</f>
        <v>3.9</v>
      </c>
      <c r="G49" s="7">
        <f>AB49+AV49</f>
        <v>29</v>
      </c>
      <c r="H49" s="7">
        <f>AC49+AW49</f>
        <v>26</v>
      </c>
      <c r="I49" s="7">
        <f>AD49+AX49</f>
        <v>0</v>
      </c>
      <c r="J49" s="7">
        <f>AE49+AY49</f>
        <v>0</v>
      </c>
      <c r="K49" s="14">
        <f>AF49+AZ49</f>
        <v>150</v>
      </c>
      <c r="L49" s="7">
        <f>AG49+BA49</f>
        <v>163</v>
      </c>
      <c r="M49" s="7">
        <f>AH49+BB49</f>
        <v>67</v>
      </c>
      <c r="N49" s="7">
        <f>AI49+BC49</f>
        <v>65</v>
      </c>
      <c r="O49" s="7">
        <f>AJ49+BD49</f>
        <v>15</v>
      </c>
      <c r="P49" s="7">
        <f>AK49+BE49</f>
        <v>33</v>
      </c>
      <c r="Q49" s="7">
        <f>AL49+BF49</f>
        <v>128</v>
      </c>
      <c r="R49" s="9">
        <f>L49/((K49*3)+L49)</f>
        <v>0.265905383360522</v>
      </c>
      <c r="S49" s="15">
        <f>(P49+L49)/K49</f>
        <v>1.3066666666666666</v>
      </c>
      <c r="T49" s="16">
        <f>Q49/P49</f>
        <v>3.878787878787879</v>
      </c>
      <c r="U49" s="17">
        <f>Q49/(K49/9)</f>
        <v>7.68</v>
      </c>
      <c r="V49" s="7" t="str">
        <f>B49</f>
        <v>Gonzales</v>
      </c>
      <c r="W49" s="7" t="str">
        <f>A49</f>
        <v>Marco</v>
      </c>
      <c r="X49" s="7" t="str">
        <f>C49</f>
        <v>SEA</v>
      </c>
      <c r="Y49">
        <v>1</v>
      </c>
      <c r="Z49">
        <v>1</v>
      </c>
      <c r="AA49" s="13">
        <f>AI49/(AF49/9)</f>
        <v>5.4</v>
      </c>
      <c r="AB49">
        <v>10</v>
      </c>
      <c r="AC49">
        <v>7</v>
      </c>
      <c r="AD49">
        <v>0</v>
      </c>
      <c r="AE49">
        <v>0</v>
      </c>
      <c r="AF49" s="14">
        <v>36.666666666666664</v>
      </c>
      <c r="AG49">
        <v>53</v>
      </c>
      <c r="AH49">
        <v>22</v>
      </c>
      <c r="AI49">
        <v>22</v>
      </c>
      <c r="AJ49">
        <v>5</v>
      </c>
      <c r="AK49">
        <v>11</v>
      </c>
      <c r="AL49">
        <v>30</v>
      </c>
      <c r="AM49" s="9">
        <f>AG49/((AF49*3)+AG49)</f>
        <v>0.32515337423312884</v>
      </c>
      <c r="AN49" s="15">
        <f>(AK49+AG49)/AF49</f>
        <v>1.7454545454545456</v>
      </c>
      <c r="AO49" s="17">
        <f>AL49/(AF49/9)</f>
        <v>7.363636363636365</v>
      </c>
      <c r="AP49" s="7" t="str">
        <f>V49</f>
        <v>Gonzales</v>
      </c>
      <c r="AQ49" s="7" t="str">
        <f>W49</f>
        <v>Marco</v>
      </c>
      <c r="AR49" s="7" t="str">
        <f>X49</f>
        <v>SEA</v>
      </c>
      <c r="AS49">
        <v>10</v>
      </c>
      <c r="AT49">
        <v>5</v>
      </c>
      <c r="AU49" s="13">
        <f>BC49/(AZ49/9)</f>
        <v>3.4147058823529415</v>
      </c>
      <c r="AV49">
        <v>19</v>
      </c>
      <c r="AW49">
        <v>19</v>
      </c>
      <c r="AX49">
        <v>0</v>
      </c>
      <c r="AY49">
        <v>0</v>
      </c>
      <c r="AZ49" s="14">
        <v>113.33333333333333</v>
      </c>
      <c r="BA49">
        <v>110</v>
      </c>
      <c r="BB49">
        <v>45</v>
      </c>
      <c r="BC49">
        <v>43</v>
      </c>
      <c r="BD49">
        <v>10</v>
      </c>
      <c r="BE49">
        <v>22</v>
      </c>
      <c r="BF49">
        <v>98</v>
      </c>
      <c r="BG49" s="9">
        <f>BA49/((AZ49*3)+BA49)</f>
        <v>0.24444444444444444</v>
      </c>
      <c r="BH49" s="15">
        <f>(BE49+BA49)/AZ49</f>
        <v>1.1647058823529413</v>
      </c>
      <c r="BI49" s="17">
        <f>BF49/(AZ49/9)</f>
        <v>7.782352941176471</v>
      </c>
    </row>
    <row r="50" spans="1:61" ht="12.75">
      <c r="A50" t="s">
        <v>457</v>
      </c>
      <c r="B50" t="s">
        <v>176</v>
      </c>
      <c r="C50" t="s">
        <v>198</v>
      </c>
      <c r="D50" s="7">
        <f>Y50+AS50</f>
        <v>14</v>
      </c>
      <c r="E50" s="7">
        <f>Z50+AT50</f>
        <v>11</v>
      </c>
      <c r="F50" s="13">
        <f>N50/(K50/9)</f>
        <v>3.4225352112676055</v>
      </c>
      <c r="G50" s="7">
        <f>AB50+AV50</f>
        <v>33</v>
      </c>
      <c r="H50" s="7">
        <f>AC50+AW50</f>
        <v>33</v>
      </c>
      <c r="I50" s="7">
        <f>AD50+AX50</f>
        <v>0</v>
      </c>
      <c r="J50" s="7">
        <f>AE50+AY50</f>
        <v>0</v>
      </c>
      <c r="K50" s="14">
        <f>AF50+AZ50</f>
        <v>189.33333333333334</v>
      </c>
      <c r="L50" s="7">
        <f>AG50+BA50</f>
        <v>168</v>
      </c>
      <c r="M50" s="7">
        <f>AH50+BB50</f>
        <v>75</v>
      </c>
      <c r="N50" s="7">
        <f>AI50+BC50</f>
        <v>72</v>
      </c>
      <c r="O50" s="7">
        <f>AJ50+BD50</f>
        <v>17</v>
      </c>
      <c r="P50" s="7">
        <f>AK50+BE50</f>
        <v>78</v>
      </c>
      <c r="Q50" s="7">
        <f>AL50+BF50</f>
        <v>172</v>
      </c>
      <c r="R50" s="9">
        <f>L50/((K50*3)+L50)</f>
        <v>0.22826086956521738</v>
      </c>
      <c r="S50" s="15">
        <f>(P50+L50)/K50</f>
        <v>1.2992957746478873</v>
      </c>
      <c r="T50" s="16">
        <f>Q50/P50</f>
        <v>2.2051282051282053</v>
      </c>
      <c r="U50" s="17">
        <f>Q50/(K50/9)</f>
        <v>8.176056338028168</v>
      </c>
      <c r="V50" s="7" t="str">
        <f>B50</f>
        <v>Gonzalez</v>
      </c>
      <c r="W50" s="7" t="str">
        <f>A50</f>
        <v>Gio</v>
      </c>
      <c r="X50" s="7" t="str">
        <f>C50</f>
        <v>WAS</v>
      </c>
      <c r="Y50">
        <v>8</v>
      </c>
      <c r="Z50">
        <v>5</v>
      </c>
      <c r="AA50" s="13">
        <f>AI50/(AF50/9)</f>
        <v>3.079847908745247</v>
      </c>
      <c r="AB50">
        <v>14</v>
      </c>
      <c r="AC50">
        <v>14</v>
      </c>
      <c r="AD50">
        <v>0</v>
      </c>
      <c r="AE50">
        <v>0</v>
      </c>
      <c r="AF50" s="14">
        <v>87.66666666666667</v>
      </c>
      <c r="AG50">
        <v>68</v>
      </c>
      <c r="AH50">
        <v>31</v>
      </c>
      <c r="AI50">
        <v>30</v>
      </c>
      <c r="AJ50">
        <v>7</v>
      </c>
      <c r="AK50">
        <v>30</v>
      </c>
      <c r="AL50">
        <v>78</v>
      </c>
      <c r="AM50" s="9">
        <f>AG50/((AF50*3)+AG50)</f>
        <v>0.2054380664652568</v>
      </c>
      <c r="AN50" s="15">
        <f>(AK50+AG50)/AF50</f>
        <v>1.11787072243346</v>
      </c>
      <c r="AO50" s="17">
        <f>AL50/(AF50/9)</f>
        <v>8.007604562737642</v>
      </c>
      <c r="AP50" s="7" t="str">
        <f>V50</f>
        <v>Gonzalez</v>
      </c>
      <c r="AQ50" s="7" t="str">
        <f>W50</f>
        <v>Gio</v>
      </c>
      <c r="AR50" s="7" t="str">
        <f>X50</f>
        <v>WAS</v>
      </c>
      <c r="AS50">
        <v>6</v>
      </c>
      <c r="AT50">
        <v>6</v>
      </c>
      <c r="AU50" s="13">
        <f>BC50/(AZ50/9)</f>
        <v>3.7180327868852454</v>
      </c>
      <c r="AV50">
        <v>19</v>
      </c>
      <c r="AW50">
        <v>19</v>
      </c>
      <c r="AX50">
        <v>0</v>
      </c>
      <c r="AY50">
        <v>0</v>
      </c>
      <c r="AZ50" s="14">
        <v>101.66666666666667</v>
      </c>
      <c r="BA50">
        <v>100</v>
      </c>
      <c r="BB50">
        <v>44</v>
      </c>
      <c r="BC50">
        <v>42</v>
      </c>
      <c r="BD50">
        <v>10</v>
      </c>
      <c r="BE50">
        <v>48</v>
      </c>
      <c r="BF50">
        <v>94</v>
      </c>
      <c r="BG50" s="9">
        <f>BA50/((AZ50*3)+BA50)</f>
        <v>0.24691358024691357</v>
      </c>
      <c r="BH50" s="15">
        <f>(BE50+BA50)/AZ50</f>
        <v>1.4557377049180327</v>
      </c>
      <c r="BI50" s="17">
        <f>BF50/(AZ50/9)</f>
        <v>8.321311475409836</v>
      </c>
    </row>
    <row r="51" spans="1:61" ht="12.75">
      <c r="A51" t="s">
        <v>458</v>
      </c>
      <c r="B51" t="s">
        <v>459</v>
      </c>
      <c r="C51" t="s">
        <v>46</v>
      </c>
      <c r="D51" s="7">
        <f>Y51+AS51</f>
        <v>16</v>
      </c>
      <c r="E51" s="7">
        <f>Z51+AT51</f>
        <v>11</v>
      </c>
      <c r="F51" s="13">
        <f>N51/(K51/9)</f>
        <v>4.6050269299820465</v>
      </c>
      <c r="G51" s="7">
        <f>AB51+AV51</f>
        <v>33</v>
      </c>
      <c r="H51" s="7">
        <f>AC51+AW51</f>
        <v>33</v>
      </c>
      <c r="I51" s="7">
        <f>AD51+AX51</f>
        <v>0</v>
      </c>
      <c r="J51" s="7">
        <f>AE51+AY51</f>
        <v>0</v>
      </c>
      <c r="K51" s="14">
        <f>AF51+AZ51</f>
        <v>185.66666666666666</v>
      </c>
      <c r="L51" s="7">
        <f>AG51+BA51</f>
        <v>200</v>
      </c>
      <c r="M51" s="7">
        <f>AH51+BB51</f>
        <v>98</v>
      </c>
      <c r="N51" s="7">
        <f>AI51+BC51</f>
        <v>95</v>
      </c>
      <c r="O51" s="7">
        <f>AJ51+BD51</f>
        <v>19</v>
      </c>
      <c r="P51" s="7">
        <f>AK51+BE51</f>
        <v>51</v>
      </c>
      <c r="Q51" s="7">
        <f>AL51+BF51</f>
        <v>213</v>
      </c>
      <c r="R51" s="9">
        <f>L51/((K51*3)+L51)</f>
        <v>0.26420079260237783</v>
      </c>
      <c r="S51" s="15">
        <f>(P51+L51)/K51</f>
        <v>1.3518850987432676</v>
      </c>
      <c r="T51" s="16">
        <f>Q51/P51</f>
        <v>4.176470588235294</v>
      </c>
      <c r="U51" s="17">
        <f>Q51/(K51/9)</f>
        <v>10.32495511669659</v>
      </c>
      <c r="V51" s="7" t="str">
        <f>B51</f>
        <v>Gray</v>
      </c>
      <c r="W51" s="7" t="str">
        <f>A51</f>
        <v>Jon</v>
      </c>
      <c r="X51" s="7" t="str">
        <f>C51</f>
        <v>COL</v>
      </c>
      <c r="Y51">
        <v>8</v>
      </c>
      <c r="Z51">
        <v>4</v>
      </c>
      <c r="AA51" s="13">
        <f>AI51/(AF51/9)</f>
        <v>3.648648648648649</v>
      </c>
      <c r="AB51">
        <v>15</v>
      </c>
      <c r="AC51">
        <v>15</v>
      </c>
      <c r="AD51">
        <v>0</v>
      </c>
      <c r="AE51">
        <v>0</v>
      </c>
      <c r="AF51" s="14">
        <v>86.33333333333333</v>
      </c>
      <c r="AG51">
        <v>87</v>
      </c>
      <c r="AH51">
        <v>36</v>
      </c>
      <c r="AI51">
        <v>35</v>
      </c>
      <c r="AJ51">
        <v>8</v>
      </c>
      <c r="AK51">
        <v>21</v>
      </c>
      <c r="AL51">
        <v>88</v>
      </c>
      <c r="AM51" s="9">
        <f>AG51/((AF51*3)+AG51)</f>
        <v>0.2514450867052023</v>
      </c>
      <c r="AN51" s="15">
        <f>(AK51+AG51)/AF51</f>
        <v>1.2509652509652511</v>
      </c>
      <c r="AO51" s="17">
        <f>AL51/(AF51/9)</f>
        <v>9.173745173745175</v>
      </c>
      <c r="AP51" s="7" t="str">
        <f>V51</f>
        <v>Gray</v>
      </c>
      <c r="AQ51" s="7" t="str">
        <f>W51</f>
        <v>Jon</v>
      </c>
      <c r="AR51" s="7" t="str">
        <f>X51</f>
        <v>COL</v>
      </c>
      <c r="AS51">
        <v>8</v>
      </c>
      <c r="AT51">
        <v>7</v>
      </c>
      <c r="AU51" s="13">
        <f>BC51/(AZ51/9)</f>
        <v>5.436241610738255</v>
      </c>
      <c r="AV51">
        <v>18</v>
      </c>
      <c r="AW51">
        <v>18</v>
      </c>
      <c r="AX51">
        <v>0</v>
      </c>
      <c r="AY51">
        <v>0</v>
      </c>
      <c r="AZ51" s="14">
        <v>99.33333333333333</v>
      </c>
      <c r="BA51">
        <v>113</v>
      </c>
      <c r="BB51">
        <v>62</v>
      </c>
      <c r="BC51">
        <v>60</v>
      </c>
      <c r="BD51">
        <v>11</v>
      </c>
      <c r="BE51">
        <v>30</v>
      </c>
      <c r="BF51">
        <v>125</v>
      </c>
      <c r="BG51" s="9">
        <f>BA51/((AZ51*3)+BA51)</f>
        <v>0.2749391727493917</v>
      </c>
      <c r="BH51" s="15">
        <f>(BE51+BA51)/AZ51</f>
        <v>1.4395973154362416</v>
      </c>
      <c r="BI51" s="17">
        <f>BF51/(AZ51/9)</f>
        <v>11.325503355704699</v>
      </c>
    </row>
    <row r="52" spans="1:61" ht="12.75">
      <c r="A52" t="s">
        <v>460</v>
      </c>
      <c r="B52" t="s">
        <v>459</v>
      </c>
      <c r="C52" t="s">
        <v>461</v>
      </c>
      <c r="D52" s="7">
        <f>Y52+AS52</f>
        <v>12</v>
      </c>
      <c r="E52" s="7">
        <f>Z52+AT52</f>
        <v>15</v>
      </c>
      <c r="F52" s="13">
        <f>N52/(K52/9)</f>
        <v>4.336520076481835</v>
      </c>
      <c r="G52" s="7">
        <f>AB52+AV52</f>
        <v>32</v>
      </c>
      <c r="H52" s="7">
        <f>AC52+AW52</f>
        <v>32</v>
      </c>
      <c r="I52" s="7">
        <f>AD52+AX52</f>
        <v>0</v>
      </c>
      <c r="J52" s="7">
        <f>AE52+AY52</f>
        <v>0</v>
      </c>
      <c r="K52" s="14">
        <f>AF52+AZ52</f>
        <v>174.33333333333334</v>
      </c>
      <c r="L52" s="7">
        <f>AG52+BA52</f>
        <v>167</v>
      </c>
      <c r="M52" s="7">
        <f>AH52+BB52</f>
        <v>92</v>
      </c>
      <c r="N52" s="7">
        <f>AI52+BC52</f>
        <v>84</v>
      </c>
      <c r="O52" s="7">
        <f>AJ52+BD52</f>
        <v>22</v>
      </c>
      <c r="P52" s="7">
        <f>AK52+BE52</f>
        <v>71</v>
      </c>
      <c r="Q52" s="7">
        <f>AL52+BF52</f>
        <v>164</v>
      </c>
      <c r="R52" s="9">
        <f>L52/((K52*3)+L52)</f>
        <v>0.24202898550724639</v>
      </c>
      <c r="S52" s="15">
        <f>(P52+L52)/K52</f>
        <v>1.3652007648183555</v>
      </c>
      <c r="T52" s="16">
        <f>Q52/P52</f>
        <v>2.3098591549295775</v>
      </c>
      <c r="U52" s="17">
        <f>Q52/(K52/9)</f>
        <v>8.466539196940726</v>
      </c>
      <c r="V52" s="7" t="str">
        <f>B52</f>
        <v>Gray</v>
      </c>
      <c r="W52" s="7" t="str">
        <f>A52</f>
        <v>Sonny</v>
      </c>
      <c r="X52" s="7" t="str">
        <f>C52</f>
        <v>OAK / NYY</v>
      </c>
      <c r="Y52">
        <v>6</v>
      </c>
      <c r="Z52">
        <v>8</v>
      </c>
      <c r="AA52" s="13">
        <f>AI52/(AF52/9)</f>
        <v>3.119521912350597</v>
      </c>
      <c r="AB52">
        <v>14</v>
      </c>
      <c r="AC52">
        <v>14</v>
      </c>
      <c r="AD52">
        <v>0</v>
      </c>
      <c r="AE52">
        <v>0</v>
      </c>
      <c r="AF52" s="14">
        <v>83.66666666666667</v>
      </c>
      <c r="AG52">
        <v>69</v>
      </c>
      <c r="AH52">
        <v>37</v>
      </c>
      <c r="AI52">
        <v>29</v>
      </c>
      <c r="AJ52">
        <v>11</v>
      </c>
      <c r="AK52">
        <v>32</v>
      </c>
      <c r="AL52">
        <v>79</v>
      </c>
      <c r="AM52" s="9">
        <f>AG52/((AF52*3)+AG52)</f>
        <v>0.215625</v>
      </c>
      <c r="AN52" s="15">
        <f>(AK52+AG52)/AF52</f>
        <v>1.207171314741036</v>
      </c>
      <c r="AO52" s="17">
        <f>AL52/(AF52/9)</f>
        <v>8.498007968127489</v>
      </c>
      <c r="AP52" s="7" t="str">
        <f>V52</f>
        <v>Gray</v>
      </c>
      <c r="AQ52" s="7" t="str">
        <f>W52</f>
        <v>Sonny</v>
      </c>
      <c r="AR52" s="7" t="str">
        <f>X52</f>
        <v>OAK / NYY</v>
      </c>
      <c r="AS52">
        <v>6</v>
      </c>
      <c r="AT52">
        <v>7</v>
      </c>
      <c r="AU52" s="13">
        <f>BC52/(AZ52/9)</f>
        <v>5.459558823529411</v>
      </c>
      <c r="AV52">
        <v>18</v>
      </c>
      <c r="AW52">
        <v>18</v>
      </c>
      <c r="AX52">
        <v>0</v>
      </c>
      <c r="AY52">
        <v>0</v>
      </c>
      <c r="AZ52" s="14">
        <v>90.66666666666667</v>
      </c>
      <c r="BA52">
        <v>98</v>
      </c>
      <c r="BB52">
        <v>55</v>
      </c>
      <c r="BC52">
        <v>55</v>
      </c>
      <c r="BD52">
        <v>11</v>
      </c>
      <c r="BE52">
        <v>39</v>
      </c>
      <c r="BF52">
        <v>85</v>
      </c>
      <c r="BG52" s="9">
        <f>BA52/((AZ52*3)+BA52)</f>
        <v>0.2648648648648649</v>
      </c>
      <c r="BH52" s="15">
        <f>(BE52+BA52)/AZ52</f>
        <v>1.5110294117647058</v>
      </c>
      <c r="BI52" s="17">
        <f>BF52/(AZ52/9)</f>
        <v>8.4375</v>
      </c>
    </row>
    <row r="53" spans="1:61" ht="12.75">
      <c r="A53" t="s">
        <v>462</v>
      </c>
      <c r="B53" t="s">
        <v>463</v>
      </c>
      <c r="C53" t="s">
        <v>105</v>
      </c>
      <c r="D53" s="7">
        <f>Y53+AS53</f>
        <v>4</v>
      </c>
      <c r="E53" s="7">
        <f>Z53+AT53</f>
        <v>6</v>
      </c>
      <c r="F53" s="13">
        <f>N53/(K53/9)</f>
        <v>3.207920792079208</v>
      </c>
      <c r="G53" s="7">
        <f>AB53+AV53</f>
        <v>69</v>
      </c>
      <c r="H53" s="7">
        <f>AC53+AW53</f>
        <v>0</v>
      </c>
      <c r="I53" s="7">
        <f>AD53+AX53</f>
        <v>28</v>
      </c>
      <c r="J53" s="7">
        <f>AE53+AY53</f>
        <v>32</v>
      </c>
      <c r="K53" s="14">
        <f>AF53+AZ53</f>
        <v>67.33333333333333</v>
      </c>
      <c r="L53" s="7">
        <f>AG53+BA53</f>
        <v>62</v>
      </c>
      <c r="M53" s="7">
        <f>AH53+BB53</f>
        <v>28</v>
      </c>
      <c r="N53" s="7">
        <f>AI53+BC53</f>
        <v>24</v>
      </c>
      <c r="O53" s="7">
        <f>AJ53+BD53</f>
        <v>10</v>
      </c>
      <c r="P53" s="7">
        <f>AK53+BE53</f>
        <v>23</v>
      </c>
      <c r="Q53" s="7">
        <f>AL53+BF53</f>
        <v>73</v>
      </c>
      <c r="R53" s="9">
        <f>L53/((K53*3)+L53)</f>
        <v>0.23484848484848486</v>
      </c>
      <c r="S53" s="15">
        <f>(P53+L53)/K53</f>
        <v>1.2623762376237624</v>
      </c>
      <c r="T53" s="16">
        <f>Q53/P53</f>
        <v>3.1739130434782608</v>
      </c>
      <c r="U53" s="17">
        <f>Q53/(K53/9)</f>
        <v>9.757425742574258</v>
      </c>
      <c r="V53" s="7" t="str">
        <f>B53</f>
        <v>Greene</v>
      </c>
      <c r="W53" s="7" t="str">
        <f>A53</f>
        <v>Shane</v>
      </c>
      <c r="X53" s="7" t="str">
        <f>C53</f>
        <v>DET</v>
      </c>
      <c r="Y53">
        <v>2</v>
      </c>
      <c r="Z53">
        <v>1</v>
      </c>
      <c r="AA53" s="13">
        <f>AI53/(AF53/9)</f>
        <v>1.9756097560975612</v>
      </c>
      <c r="AB53">
        <v>28</v>
      </c>
      <c r="AC53">
        <v>0</v>
      </c>
      <c r="AD53">
        <v>9</v>
      </c>
      <c r="AE53">
        <v>10</v>
      </c>
      <c r="AF53" s="14">
        <v>27.333333333333332</v>
      </c>
      <c r="AG53">
        <v>23</v>
      </c>
      <c r="AH53">
        <v>7</v>
      </c>
      <c r="AI53">
        <v>6</v>
      </c>
      <c r="AJ53">
        <v>3</v>
      </c>
      <c r="AK53">
        <v>12</v>
      </c>
      <c r="AL53">
        <v>30</v>
      </c>
      <c r="AM53" s="9">
        <f>AG53/((AF53*3)+AG53)</f>
        <v>0.21904761904761905</v>
      </c>
      <c r="AN53" s="15">
        <f>(AK53+AG53)/AF53</f>
        <v>1.2804878048780488</v>
      </c>
      <c r="AO53" s="17">
        <f>AL53/(AF53/9)</f>
        <v>9.878048780487806</v>
      </c>
      <c r="AP53" s="7" t="str">
        <f>V53</f>
        <v>Greene</v>
      </c>
      <c r="AQ53" s="7" t="str">
        <f>W53</f>
        <v>Shane</v>
      </c>
      <c r="AR53" s="7" t="str">
        <f>X53</f>
        <v>DET</v>
      </c>
      <c r="AS53">
        <v>2</v>
      </c>
      <c r="AT53">
        <v>5</v>
      </c>
      <c r="AU53" s="13">
        <f>BC53/(AZ53/9)</f>
        <v>4.05</v>
      </c>
      <c r="AV53">
        <v>41</v>
      </c>
      <c r="AW53">
        <v>0</v>
      </c>
      <c r="AX53">
        <v>19</v>
      </c>
      <c r="AY53">
        <v>22</v>
      </c>
      <c r="AZ53" s="14">
        <v>40</v>
      </c>
      <c r="BA53">
        <v>39</v>
      </c>
      <c r="BB53">
        <v>21</v>
      </c>
      <c r="BC53">
        <v>18</v>
      </c>
      <c r="BD53">
        <v>7</v>
      </c>
      <c r="BE53">
        <v>11</v>
      </c>
      <c r="BF53">
        <v>43</v>
      </c>
      <c r="BG53" s="9">
        <f>BA53/((AZ53*3)+BA53)</f>
        <v>0.24528301886792453</v>
      </c>
      <c r="BH53" s="15">
        <f>(BE53+BA53)/AZ53</f>
        <v>1.25</v>
      </c>
      <c r="BI53" s="17">
        <f>BF53/(AZ53/9)</f>
        <v>9.674999999999999</v>
      </c>
    </row>
    <row r="54" spans="1:61" ht="12.75">
      <c r="A54" t="s">
        <v>114</v>
      </c>
      <c r="B54" t="s">
        <v>464</v>
      </c>
      <c r="C54" t="s">
        <v>174</v>
      </c>
      <c r="D54" s="7">
        <f>Y54+AS54</f>
        <v>16</v>
      </c>
      <c r="E54" s="7">
        <f>Z54+AT54</f>
        <v>8</v>
      </c>
      <c r="F54" s="13">
        <f>N54/(K54/9)</f>
        <v>3.3804173354735148</v>
      </c>
      <c r="G54" s="7">
        <f>AB54+AV54</f>
        <v>34</v>
      </c>
      <c r="H54" s="7">
        <f>AC54+AW54</f>
        <v>34</v>
      </c>
      <c r="I54" s="7">
        <f>AD54+AX54</f>
        <v>0</v>
      </c>
      <c r="J54" s="7">
        <f>AE54+AY54</f>
        <v>0</v>
      </c>
      <c r="K54" s="14">
        <f>AF54+AZ54</f>
        <v>207.66666666666669</v>
      </c>
      <c r="L54" s="7">
        <f>AG54+BA54</f>
        <v>191</v>
      </c>
      <c r="M54" s="7">
        <f>AH54+BB54</f>
        <v>81</v>
      </c>
      <c r="N54" s="7">
        <f>AI54+BC54</f>
        <v>78</v>
      </c>
      <c r="O54" s="7">
        <f>AJ54+BD54</f>
        <v>26</v>
      </c>
      <c r="P54" s="7">
        <f>AK54+BE54</f>
        <v>45</v>
      </c>
      <c r="Q54" s="7">
        <f>AL54+BF54</f>
        <v>208</v>
      </c>
      <c r="R54" s="9">
        <f>L54/((K54*3)+L54)</f>
        <v>0.23464373464373464</v>
      </c>
      <c r="S54" s="15">
        <f>(P54+L54)/K54</f>
        <v>1.1364365971107544</v>
      </c>
      <c r="T54" s="16">
        <f>Q54/P54</f>
        <v>4.622222222222222</v>
      </c>
      <c r="U54" s="17">
        <f>Q54/(K54/9)</f>
        <v>9.014446227929373</v>
      </c>
      <c r="V54" s="7" t="str">
        <f>B54</f>
        <v>Greinke</v>
      </c>
      <c r="W54" s="7" t="str">
        <f>A54</f>
        <v>Zack</v>
      </c>
      <c r="X54" s="7" t="str">
        <f>C54</f>
        <v>ARZ</v>
      </c>
      <c r="Y54">
        <v>6</v>
      </c>
      <c r="Z54">
        <v>3</v>
      </c>
      <c r="AA54" s="13">
        <f>AI54/(AF54/9)</f>
        <v>3.662790697674419</v>
      </c>
      <c r="AB54">
        <v>14</v>
      </c>
      <c r="AC54">
        <v>14</v>
      </c>
      <c r="AD54">
        <v>0</v>
      </c>
      <c r="AE54">
        <v>0</v>
      </c>
      <c r="AF54" s="14">
        <v>86</v>
      </c>
      <c r="AG54">
        <v>79</v>
      </c>
      <c r="AH54">
        <v>37</v>
      </c>
      <c r="AI54">
        <v>35</v>
      </c>
      <c r="AJ54">
        <v>10</v>
      </c>
      <c r="AK54">
        <v>22</v>
      </c>
      <c r="AL54">
        <v>84</v>
      </c>
      <c r="AM54" s="9">
        <f>AG54/((AF54*3)+AG54)</f>
        <v>0.2344213649851632</v>
      </c>
      <c r="AN54" s="15">
        <f>(AK54+AG54)/AF54</f>
        <v>1.1744186046511629</v>
      </c>
      <c r="AO54" s="17">
        <f>AL54/(AF54/9)</f>
        <v>8.790697674418604</v>
      </c>
      <c r="AP54" s="7" t="str">
        <f>V54</f>
        <v>Greinke</v>
      </c>
      <c r="AQ54" s="7" t="str">
        <f>W54</f>
        <v>Zack</v>
      </c>
      <c r="AR54" s="7" t="str">
        <f>X54</f>
        <v>ARZ</v>
      </c>
      <c r="AS54">
        <v>10</v>
      </c>
      <c r="AT54">
        <v>5</v>
      </c>
      <c r="AU54" s="13">
        <f>BC54/(AZ54/9)</f>
        <v>3.180821917808219</v>
      </c>
      <c r="AV54">
        <v>20</v>
      </c>
      <c r="AW54">
        <v>20</v>
      </c>
      <c r="AX54">
        <v>0</v>
      </c>
      <c r="AY54">
        <v>0</v>
      </c>
      <c r="AZ54" s="14">
        <v>121.66666666666667</v>
      </c>
      <c r="BA54">
        <v>112</v>
      </c>
      <c r="BB54">
        <v>44</v>
      </c>
      <c r="BC54">
        <v>43</v>
      </c>
      <c r="BD54">
        <v>16</v>
      </c>
      <c r="BE54">
        <v>23</v>
      </c>
      <c r="BF54">
        <v>124</v>
      </c>
      <c r="BG54" s="9">
        <f>BA54/((AZ54*3)+BA54)</f>
        <v>0.2348008385744235</v>
      </c>
      <c r="BH54" s="15">
        <f>(BE54+BA54)/AZ54</f>
        <v>1.1095890410958904</v>
      </c>
      <c r="BI54" s="17">
        <f>BF54/(AZ54/9)</f>
        <v>9.172602739726027</v>
      </c>
    </row>
    <row r="55" spans="1:61" ht="12.75">
      <c r="A55" t="s">
        <v>465</v>
      </c>
      <c r="B55" t="s">
        <v>466</v>
      </c>
      <c r="C55" t="s">
        <v>24</v>
      </c>
      <c r="D55" s="7">
        <f>Y55+AS55</f>
        <v>6</v>
      </c>
      <c r="E55" s="7">
        <f>Z55+AT55</f>
        <v>7</v>
      </c>
      <c r="F55" s="13">
        <f>N55/(K55/9)</f>
        <v>3.7058823529411766</v>
      </c>
      <c r="G55" s="7">
        <f>AB55+AV55</f>
        <v>29</v>
      </c>
      <c r="H55" s="7">
        <f>AC55+AW55</f>
        <v>22</v>
      </c>
      <c r="I55" s="7">
        <f>AD55+AX55</f>
        <v>0</v>
      </c>
      <c r="J55" s="7">
        <f>AE55+AY55</f>
        <v>0</v>
      </c>
      <c r="K55" s="14">
        <f>AF55+AZ55</f>
        <v>119</v>
      </c>
      <c r="L55" s="7">
        <f>AG55+BA55</f>
        <v>100</v>
      </c>
      <c r="M55" s="7">
        <f>AH55+BB55</f>
        <v>50</v>
      </c>
      <c r="N55" s="7">
        <f>AI55+BC55</f>
        <v>49</v>
      </c>
      <c r="O55" s="7">
        <f>AJ55+BD55</f>
        <v>16</v>
      </c>
      <c r="P55" s="7">
        <f>AK55+BE55</f>
        <v>51</v>
      </c>
      <c r="Q55" s="7">
        <f>AL55+BF55</f>
        <v>124</v>
      </c>
      <c r="R55" s="9">
        <f>L55/((K55*3)+L55)</f>
        <v>0.2188183807439825</v>
      </c>
      <c r="S55" s="15">
        <f>(P55+L55)/K55</f>
        <v>1.26890756302521</v>
      </c>
      <c r="T55" s="16">
        <f>Q55/P55</f>
        <v>2.4313725490196076</v>
      </c>
      <c r="U55" s="17">
        <f>Q55/(K55/9)</f>
        <v>9.378151260504202</v>
      </c>
      <c r="V55" s="7" t="str">
        <f>B55</f>
        <v>Guerra</v>
      </c>
      <c r="W55" s="7" t="str">
        <f>A55</f>
        <v>Junior</v>
      </c>
      <c r="X55" s="7" t="str">
        <f>C55</f>
        <v>MIL</v>
      </c>
      <c r="Y55">
        <v>0</v>
      </c>
      <c r="Z55">
        <v>1</v>
      </c>
      <c r="AA55" s="13">
        <f>AI55/(AF55/9)</f>
        <v>5.90625</v>
      </c>
      <c r="AB55">
        <v>11</v>
      </c>
      <c r="AC55">
        <v>4</v>
      </c>
      <c r="AD55">
        <v>0</v>
      </c>
      <c r="AE55">
        <v>0</v>
      </c>
      <c r="AF55" s="14">
        <v>21.333333333333332</v>
      </c>
      <c r="AG55">
        <v>14</v>
      </c>
      <c r="AH55">
        <v>14</v>
      </c>
      <c r="AI55">
        <v>14</v>
      </c>
      <c r="AJ55">
        <v>5</v>
      </c>
      <c r="AK55">
        <v>12</v>
      </c>
      <c r="AL55">
        <v>28</v>
      </c>
      <c r="AM55" s="9">
        <f>AG55/((AF55*3)+AG55)</f>
        <v>0.1794871794871795</v>
      </c>
      <c r="AN55" s="15">
        <f>(AK55+AG55)/AF55</f>
        <v>1.21875</v>
      </c>
      <c r="AO55" s="17">
        <f>AL55/(AF55/9)</f>
        <v>11.8125</v>
      </c>
      <c r="AP55" s="7" t="str">
        <f>V55</f>
        <v>Guerra</v>
      </c>
      <c r="AQ55" s="7" t="str">
        <f>W55</f>
        <v>Junior</v>
      </c>
      <c r="AR55" s="7" t="str">
        <f>X55</f>
        <v>MIL</v>
      </c>
      <c r="AS55">
        <v>6</v>
      </c>
      <c r="AT55">
        <v>6</v>
      </c>
      <c r="AU55" s="13">
        <f>BC55/(AZ55/9)</f>
        <v>3.2252559726962455</v>
      </c>
      <c r="AV55">
        <v>18</v>
      </c>
      <c r="AW55">
        <v>18</v>
      </c>
      <c r="AX55">
        <v>0</v>
      </c>
      <c r="AY55">
        <v>0</v>
      </c>
      <c r="AZ55" s="14">
        <v>97.66666666666667</v>
      </c>
      <c r="BA55">
        <v>86</v>
      </c>
      <c r="BB55">
        <v>36</v>
      </c>
      <c r="BC55">
        <v>35</v>
      </c>
      <c r="BD55">
        <v>11</v>
      </c>
      <c r="BE55">
        <v>39</v>
      </c>
      <c r="BF55">
        <v>96</v>
      </c>
      <c r="BG55" s="9">
        <f>BA55/((AZ55*3)+BA55)</f>
        <v>0.22691292875989447</v>
      </c>
      <c r="BH55" s="15">
        <f>(BE55+BA55)/AZ55</f>
        <v>1.2798634812286689</v>
      </c>
      <c r="BI55" s="17">
        <f>BF55/(AZ55/9)</f>
        <v>8.846416382252558</v>
      </c>
    </row>
    <row r="56" spans="1:61" ht="12.75">
      <c r="A56" t="s">
        <v>416</v>
      </c>
      <c r="B56" t="s">
        <v>467</v>
      </c>
      <c r="C56" t="s">
        <v>40</v>
      </c>
      <c r="D56" s="7">
        <f>Y56+AS56</f>
        <v>12</v>
      </c>
      <c r="E56" s="7">
        <f>Z56+AT56</f>
        <v>14</v>
      </c>
      <c r="F56" s="13">
        <f>N56/(K56/9)</f>
        <v>4.456310679611651</v>
      </c>
      <c r="G56" s="7">
        <f>AB56+AV56</f>
        <v>35</v>
      </c>
      <c r="H56" s="7">
        <f>AC56+AW56</f>
        <v>35</v>
      </c>
      <c r="I56" s="7">
        <f>AD56+AX56</f>
        <v>0</v>
      </c>
      <c r="J56" s="7">
        <f>AE56+AY56</f>
        <v>0</v>
      </c>
      <c r="K56" s="14">
        <f>AF56+AZ56</f>
        <v>206</v>
      </c>
      <c r="L56" s="7">
        <f>AG56+BA56</f>
        <v>193</v>
      </c>
      <c r="M56" s="7">
        <f>AH56+BB56</f>
        <v>115</v>
      </c>
      <c r="N56" s="7">
        <f>AI56+BC56</f>
        <v>102</v>
      </c>
      <c r="O56" s="7">
        <f>AJ56+BD56</f>
        <v>34</v>
      </c>
      <c r="P56" s="7">
        <f>AK56+BE56</f>
        <v>76</v>
      </c>
      <c r="Q56" s="7">
        <f>AL56+BF56</f>
        <v>186</v>
      </c>
      <c r="R56" s="9">
        <f>L56/((K56*3)+L56)</f>
        <v>0.2379778051787916</v>
      </c>
      <c r="S56" s="15">
        <f>(P56+L56)/K56</f>
        <v>1.3058252427184467</v>
      </c>
      <c r="T56" s="16">
        <f>Q56/P56</f>
        <v>2.4473684210526314</v>
      </c>
      <c r="U56" s="17">
        <f>Q56/(K56/9)</f>
        <v>8.12621359223301</v>
      </c>
      <c r="V56" s="7" t="str">
        <f>B56</f>
        <v>Hamels</v>
      </c>
      <c r="W56" s="7" t="str">
        <f>A56</f>
        <v>Cole</v>
      </c>
      <c r="X56" s="7" t="str">
        <f>C56</f>
        <v>TEX</v>
      </c>
      <c r="Y56">
        <v>7</v>
      </c>
      <c r="Z56">
        <v>6</v>
      </c>
      <c r="AA56" s="13">
        <f>AI56/(AF56/9)</f>
        <v>4.562068965517241</v>
      </c>
      <c r="AB56">
        <v>16</v>
      </c>
      <c r="AC56">
        <v>16</v>
      </c>
      <c r="AD56">
        <v>0</v>
      </c>
      <c r="AE56">
        <v>0</v>
      </c>
      <c r="AF56" s="14">
        <v>96.66666666666667</v>
      </c>
      <c r="AG56">
        <v>87</v>
      </c>
      <c r="AH56">
        <v>52</v>
      </c>
      <c r="AI56">
        <v>49</v>
      </c>
      <c r="AJ56">
        <v>13</v>
      </c>
      <c r="AK56">
        <v>36</v>
      </c>
      <c r="AL56">
        <v>77</v>
      </c>
      <c r="AM56" s="9">
        <f>AG56/((AF56*3)+AG56)</f>
        <v>0.23076923076923078</v>
      </c>
      <c r="AN56" s="15">
        <f>(AK56+AG56)/AF56</f>
        <v>1.2724137931034483</v>
      </c>
      <c r="AO56" s="17">
        <f>AL56/(AF56/9)</f>
        <v>7.1689655172413795</v>
      </c>
      <c r="AP56" s="7" t="str">
        <f>V56</f>
        <v>Hamels</v>
      </c>
      <c r="AQ56" s="7" t="str">
        <f>W56</f>
        <v>Cole</v>
      </c>
      <c r="AR56" s="7" t="str">
        <f>X56</f>
        <v>TEX</v>
      </c>
      <c r="AS56">
        <v>5</v>
      </c>
      <c r="AT56">
        <v>8</v>
      </c>
      <c r="AU56" s="13">
        <f>BC56/(AZ56/9)</f>
        <v>4.362804878048781</v>
      </c>
      <c r="AV56">
        <v>19</v>
      </c>
      <c r="AW56">
        <v>19</v>
      </c>
      <c r="AX56">
        <v>0</v>
      </c>
      <c r="AY56">
        <v>0</v>
      </c>
      <c r="AZ56" s="14">
        <v>109.33333333333333</v>
      </c>
      <c r="BA56">
        <v>106</v>
      </c>
      <c r="BB56">
        <v>63</v>
      </c>
      <c r="BC56">
        <v>53</v>
      </c>
      <c r="BD56">
        <v>21</v>
      </c>
      <c r="BE56">
        <v>40</v>
      </c>
      <c r="BF56">
        <v>109</v>
      </c>
      <c r="BG56" s="9">
        <f>BA56/((AZ56*3)+BA56)</f>
        <v>0.24423963133640553</v>
      </c>
      <c r="BH56" s="15">
        <f>(BE56+BA56)/AZ56</f>
        <v>1.3353658536585367</v>
      </c>
      <c r="BI56" s="17">
        <f>BF56/(AZ56/9)</f>
        <v>8.972560975609756</v>
      </c>
    </row>
    <row r="57" spans="1:61" ht="12.75">
      <c r="A57" t="s">
        <v>468</v>
      </c>
      <c r="B57" t="s">
        <v>469</v>
      </c>
      <c r="C57" t="s">
        <v>153</v>
      </c>
      <c r="D57" s="7">
        <f>Y57+AS57</f>
        <v>6</v>
      </c>
      <c r="E57" s="7">
        <f>Z57+AT57</f>
        <v>16</v>
      </c>
      <c r="F57" s="13">
        <f>N57/(K57/9)</f>
        <v>5.890052356020942</v>
      </c>
      <c r="G57" s="7">
        <f>AB57+AV57</f>
        <v>35</v>
      </c>
      <c r="H57" s="7">
        <f>AC57+AW57</f>
        <v>33</v>
      </c>
      <c r="I57" s="7">
        <f>AD57+AX57</f>
        <v>0</v>
      </c>
      <c r="J57" s="7">
        <f>AE57+AY57</f>
        <v>0</v>
      </c>
      <c r="K57" s="14">
        <f>AF57+AZ57</f>
        <v>191</v>
      </c>
      <c r="L57" s="7">
        <f>AG57+BA57</f>
        <v>238</v>
      </c>
      <c r="M57" s="7">
        <f>AH57+BB57</f>
        <v>132</v>
      </c>
      <c r="N57" s="7">
        <f>AI57+BC57</f>
        <v>125</v>
      </c>
      <c r="O57" s="7">
        <f>AJ57+BD57</f>
        <v>27</v>
      </c>
      <c r="P57" s="7">
        <f>AK57+BE57</f>
        <v>47</v>
      </c>
      <c r="Q57" s="7">
        <f>AL57+BF57</f>
        <v>136</v>
      </c>
      <c r="R57" s="9">
        <f>L57/((K57*3)+L57)</f>
        <v>0.2934648581997534</v>
      </c>
      <c r="S57" s="15">
        <f>(P57+L57)/K57</f>
        <v>1.4921465968586387</v>
      </c>
      <c r="T57" s="16">
        <f>Q57/P57</f>
        <v>2.893617021276596</v>
      </c>
      <c r="U57" s="17">
        <f>Q57/(K57/9)</f>
        <v>6.408376963350785</v>
      </c>
      <c r="V57" s="7" t="str">
        <f>B57</f>
        <v>Hammel</v>
      </c>
      <c r="W57" s="7" t="str">
        <f>A57</f>
        <v>Jason</v>
      </c>
      <c r="X57" s="7" t="str">
        <f>C57</f>
        <v>KC</v>
      </c>
      <c r="Y57">
        <v>4</v>
      </c>
      <c r="Z57">
        <v>5</v>
      </c>
      <c r="AA57" s="13">
        <f>AI57/(AF57/9)</f>
        <v>5.5680933852140075</v>
      </c>
      <c r="AB57">
        <v>15</v>
      </c>
      <c r="AC57">
        <v>15</v>
      </c>
      <c r="AD57">
        <v>0</v>
      </c>
      <c r="AE57">
        <v>0</v>
      </c>
      <c r="AF57" s="14">
        <v>85.66666666666667</v>
      </c>
      <c r="AG57">
        <v>99</v>
      </c>
      <c r="AH57">
        <v>54</v>
      </c>
      <c r="AI57">
        <v>53</v>
      </c>
      <c r="AJ57">
        <v>13</v>
      </c>
      <c r="AK57">
        <v>16</v>
      </c>
      <c r="AL57">
        <v>68</v>
      </c>
      <c r="AM57" s="9">
        <f>AG57/((AF57*3)+AG57)</f>
        <v>0.27808988764044945</v>
      </c>
      <c r="AN57" s="15">
        <f>(AK57+AG57)/AF57</f>
        <v>1.3424124513618676</v>
      </c>
      <c r="AO57" s="17">
        <f>AL57/(AF57/9)</f>
        <v>7.14396887159533</v>
      </c>
      <c r="AP57" s="7" t="str">
        <f>V57</f>
        <v>Hammel</v>
      </c>
      <c r="AQ57" s="7" t="str">
        <f>W57</f>
        <v>Jason</v>
      </c>
      <c r="AR57" s="7" t="str">
        <f>X57</f>
        <v>KC</v>
      </c>
      <c r="AS57">
        <v>2</v>
      </c>
      <c r="AT57">
        <v>11</v>
      </c>
      <c r="AU57" s="13">
        <f>BC57/(AZ57/9)</f>
        <v>6.151898734177216</v>
      </c>
      <c r="AV57">
        <v>20</v>
      </c>
      <c r="AW57">
        <v>18</v>
      </c>
      <c r="AX57">
        <v>0</v>
      </c>
      <c r="AY57">
        <v>0</v>
      </c>
      <c r="AZ57" s="14">
        <v>105.33333333333333</v>
      </c>
      <c r="BA57">
        <v>139</v>
      </c>
      <c r="BB57">
        <v>78</v>
      </c>
      <c r="BC57">
        <v>72</v>
      </c>
      <c r="BD57">
        <v>14</v>
      </c>
      <c r="BE57">
        <v>31</v>
      </c>
      <c r="BF57">
        <v>68</v>
      </c>
      <c r="BG57" s="9">
        <f>BA57/((AZ57*3)+BA57)</f>
        <v>0.3054945054945055</v>
      </c>
      <c r="BH57" s="15">
        <f>(BE57+BA57)/AZ57</f>
        <v>1.6139240506329116</v>
      </c>
      <c r="BI57" s="17">
        <f>BF57/(AZ57/9)</f>
        <v>5.810126582278482</v>
      </c>
    </row>
    <row r="58" spans="1:61" ht="12.75">
      <c r="A58" t="s">
        <v>392</v>
      </c>
      <c r="B58" t="s">
        <v>470</v>
      </c>
      <c r="C58" t="s">
        <v>269</v>
      </c>
      <c r="D58" s="7">
        <f>Y58+AS58</f>
        <v>3</v>
      </c>
      <c r="E58" s="7">
        <f>Z58+AT58</f>
        <v>4</v>
      </c>
      <c r="F58" s="13">
        <f>N58/(K58/9)</f>
        <v>2.5826086956521737</v>
      </c>
      <c r="G58" s="7">
        <f>AB58+AV58</f>
        <v>71</v>
      </c>
      <c r="H58" s="7">
        <f>AC58+AW58</f>
        <v>0</v>
      </c>
      <c r="I58" s="7">
        <f>AD58+AX58</f>
        <v>43</v>
      </c>
      <c r="J58" s="7">
        <f>AE58+AY58</f>
        <v>50</v>
      </c>
      <c r="K58" s="14">
        <f>AF58+AZ58</f>
        <v>76.66666666666667</v>
      </c>
      <c r="L58" s="7">
        <f>AG58+BA58</f>
        <v>53</v>
      </c>
      <c r="M58" s="7">
        <f>AH58+BB58</f>
        <v>28</v>
      </c>
      <c r="N58" s="7">
        <f>AI58+BC58</f>
        <v>22</v>
      </c>
      <c r="O58" s="7">
        <f>AJ58+BD58</f>
        <v>10</v>
      </c>
      <c r="P58" s="7">
        <f>AK58+BE58</f>
        <v>22</v>
      </c>
      <c r="Q58" s="7">
        <f>AL58+BF58</f>
        <v>109</v>
      </c>
      <c r="R58" s="9">
        <f>L58/((K58*3)+L58)</f>
        <v>0.1872791519434629</v>
      </c>
      <c r="S58" s="15">
        <f>(P58+L58)/K58</f>
        <v>0.9782608695652173</v>
      </c>
      <c r="T58" s="16">
        <f>Q58/P58</f>
        <v>4.954545454545454</v>
      </c>
      <c r="U58" s="17">
        <f>Q58/(K58/9)</f>
        <v>12.795652173913043</v>
      </c>
      <c r="V58" s="7" t="str">
        <f>B58</f>
        <v>Hand</v>
      </c>
      <c r="W58" s="7" t="str">
        <f>A58</f>
        <v>Brad</v>
      </c>
      <c r="X58" s="7" t="str">
        <f>C58</f>
        <v>SD</v>
      </c>
      <c r="Y58">
        <v>1</v>
      </c>
      <c r="Z58">
        <v>0</v>
      </c>
      <c r="AA58" s="13">
        <f>AI58/(AF58/9)</f>
        <v>1.9484536082474224</v>
      </c>
      <c r="AB58">
        <v>30</v>
      </c>
      <c r="AC58">
        <v>0</v>
      </c>
      <c r="AD58">
        <v>19</v>
      </c>
      <c r="AE58">
        <v>21</v>
      </c>
      <c r="AF58" s="14">
        <v>32.333333333333336</v>
      </c>
      <c r="AG58">
        <v>20</v>
      </c>
      <c r="AH58">
        <v>7</v>
      </c>
      <c r="AI58">
        <v>7</v>
      </c>
      <c r="AJ58">
        <v>5</v>
      </c>
      <c r="AK58">
        <v>7</v>
      </c>
      <c r="AL58">
        <v>44</v>
      </c>
      <c r="AM58" s="9">
        <f>AG58/((AF58*3)+AG58)</f>
        <v>0.17094017094017094</v>
      </c>
      <c r="AN58" s="15">
        <f>(AK58+AG58)/AF58</f>
        <v>0.8350515463917525</v>
      </c>
      <c r="AO58" s="17">
        <f>AL58/(AF58/9)</f>
        <v>12.24742268041237</v>
      </c>
      <c r="AP58" s="7" t="str">
        <f>V58</f>
        <v>Hand</v>
      </c>
      <c r="AQ58" s="7" t="str">
        <f>W58</f>
        <v>Brad</v>
      </c>
      <c r="AR58" s="7" t="str">
        <f>X58</f>
        <v>SD</v>
      </c>
      <c r="AS58">
        <v>2</v>
      </c>
      <c r="AT58">
        <v>4</v>
      </c>
      <c r="AU58" s="13">
        <f>BC58/(AZ58/9)</f>
        <v>3.0451127819548867</v>
      </c>
      <c r="AV58">
        <v>41</v>
      </c>
      <c r="AW58">
        <v>0</v>
      </c>
      <c r="AX58">
        <v>24</v>
      </c>
      <c r="AY58">
        <v>29</v>
      </c>
      <c r="AZ58" s="14">
        <v>44.333333333333336</v>
      </c>
      <c r="BA58">
        <v>33</v>
      </c>
      <c r="BB58">
        <v>21</v>
      </c>
      <c r="BC58">
        <v>15</v>
      </c>
      <c r="BD58">
        <v>5</v>
      </c>
      <c r="BE58">
        <v>15</v>
      </c>
      <c r="BF58">
        <v>65</v>
      </c>
      <c r="BG58" s="9">
        <f>BA58/((AZ58*3)+BA58)</f>
        <v>0.19879518072289157</v>
      </c>
      <c r="BH58" s="15">
        <f>(BE58+BA58)/AZ58</f>
        <v>1.0827067669172932</v>
      </c>
      <c r="BI58" s="17">
        <f>BF58/(AZ58/9)</f>
        <v>13.19548872180451</v>
      </c>
    </row>
    <row r="59" spans="1:61" ht="12.75">
      <c r="A59" t="s">
        <v>471</v>
      </c>
      <c r="B59" t="s">
        <v>472</v>
      </c>
      <c r="C59" t="s">
        <v>138</v>
      </c>
      <c r="D59" s="7">
        <f>Y59+AS59</f>
        <v>17</v>
      </c>
      <c r="E59" s="7">
        <f>Z59+AT59</f>
        <v>11</v>
      </c>
      <c r="F59" s="13">
        <f>N59/(K59/9)</f>
        <v>3.956896551724138</v>
      </c>
      <c r="G59" s="7">
        <f>AB59+AV59</f>
        <v>33</v>
      </c>
      <c r="H59" s="7">
        <f>AC59+AW59</f>
        <v>33</v>
      </c>
      <c r="I59" s="7">
        <f>AD59+AX59</f>
        <v>0</v>
      </c>
      <c r="J59" s="7">
        <f>AE59+AY59</f>
        <v>0</v>
      </c>
      <c r="K59" s="14">
        <f>AF59+AZ59</f>
        <v>193.33333333333331</v>
      </c>
      <c r="L59" s="7">
        <f>AG59+BA59</f>
        <v>178</v>
      </c>
      <c r="M59" s="7">
        <f>AH59+BB59</f>
        <v>96</v>
      </c>
      <c r="N59" s="7">
        <f>AI59+BC59</f>
        <v>85</v>
      </c>
      <c r="O59" s="7">
        <f>AJ59+BD59</f>
        <v>23</v>
      </c>
      <c r="P59" s="7">
        <f>AK59+BE59</f>
        <v>67</v>
      </c>
      <c r="Q59" s="7">
        <f>AL59+BF59</f>
        <v>203</v>
      </c>
      <c r="R59" s="9">
        <f>L59/((K59*3)+L59)</f>
        <v>0.23482849604221637</v>
      </c>
      <c r="S59" s="15">
        <f>(P59+L59)/K59</f>
        <v>1.267241379310345</v>
      </c>
      <c r="T59" s="16">
        <f>Q59/P59</f>
        <v>3.029850746268657</v>
      </c>
      <c r="U59" s="17">
        <f>Q59/(K59/9)</f>
        <v>9.450000000000001</v>
      </c>
      <c r="V59" s="7" t="str">
        <f>B59</f>
        <v>Happ</v>
      </c>
      <c r="W59" s="7" t="str">
        <f>A59</f>
        <v>J.A.</v>
      </c>
      <c r="X59" s="7" t="str">
        <f>C59</f>
        <v>TOR</v>
      </c>
      <c r="Y59">
        <v>7</v>
      </c>
      <c r="Z59">
        <v>5</v>
      </c>
      <c r="AA59" s="13">
        <f>AI59/(AF59/9)</f>
        <v>3.5217391304347827</v>
      </c>
      <c r="AB59">
        <v>14</v>
      </c>
      <c r="AC59">
        <v>14</v>
      </c>
      <c r="AD59">
        <v>0</v>
      </c>
      <c r="AE59">
        <v>0</v>
      </c>
      <c r="AF59" s="14">
        <v>84.33333333333333</v>
      </c>
      <c r="AG59">
        <v>83</v>
      </c>
      <c r="AH59">
        <v>36</v>
      </c>
      <c r="AI59">
        <v>33</v>
      </c>
      <c r="AJ59">
        <v>6</v>
      </c>
      <c r="AK59">
        <v>32</v>
      </c>
      <c r="AL59">
        <v>82</v>
      </c>
      <c r="AM59" s="9">
        <f>AG59/((AF59*3)+AG59)</f>
        <v>0.24702380952380953</v>
      </c>
      <c r="AN59" s="15">
        <f>(AK59+AG59)/AF59</f>
        <v>1.3636363636363638</v>
      </c>
      <c r="AO59" s="17">
        <f>AL59/(AF59/9)</f>
        <v>8.75098814229249</v>
      </c>
      <c r="AP59" s="7" t="str">
        <f>V59</f>
        <v>Happ</v>
      </c>
      <c r="AQ59" s="7" t="str">
        <f>W59</f>
        <v>J.A.</v>
      </c>
      <c r="AR59" s="7" t="str">
        <f>X59</f>
        <v>TOR</v>
      </c>
      <c r="AS59">
        <v>10</v>
      </c>
      <c r="AT59">
        <v>6</v>
      </c>
      <c r="AU59" s="13">
        <f>BC59/(AZ59/9)</f>
        <v>4.293577981651376</v>
      </c>
      <c r="AV59">
        <v>19</v>
      </c>
      <c r="AW59">
        <v>19</v>
      </c>
      <c r="AX59">
        <v>0</v>
      </c>
      <c r="AY59">
        <v>0</v>
      </c>
      <c r="AZ59" s="14">
        <v>109</v>
      </c>
      <c r="BA59">
        <v>95</v>
      </c>
      <c r="BB59">
        <v>60</v>
      </c>
      <c r="BC59">
        <v>52</v>
      </c>
      <c r="BD59">
        <v>17</v>
      </c>
      <c r="BE59">
        <v>35</v>
      </c>
      <c r="BF59">
        <v>121</v>
      </c>
      <c r="BG59" s="9">
        <f>BA59/((AZ59*3)+BA59)</f>
        <v>0.22511848341232227</v>
      </c>
      <c r="BH59" s="15">
        <f>(BE59+BA59)/AZ59</f>
        <v>1.1926605504587156</v>
      </c>
      <c r="BI59" s="17">
        <f>BF59/(AZ59/9)</f>
        <v>9.990825688073395</v>
      </c>
    </row>
    <row r="60" spans="1:61" ht="12.75">
      <c r="A60" t="s">
        <v>64</v>
      </c>
      <c r="B60" t="s">
        <v>473</v>
      </c>
      <c r="C60" t="s">
        <v>285</v>
      </c>
      <c r="D60" s="7">
        <f>Y60+AS60</f>
        <v>6</v>
      </c>
      <c r="E60" s="7">
        <f>Z60+AT60</f>
        <v>8</v>
      </c>
      <c r="F60" s="13">
        <f>N60/(K60/9)</f>
        <v>4.354838709677419</v>
      </c>
      <c r="G60" s="7">
        <f>AB60+AV60</f>
        <v>22</v>
      </c>
      <c r="H60" s="7">
        <f>AC60+AW60</f>
        <v>22</v>
      </c>
      <c r="I60" s="7">
        <f>AD60+AX60</f>
        <v>0</v>
      </c>
      <c r="J60" s="7">
        <f>AE60+AY60</f>
        <v>0</v>
      </c>
      <c r="K60" s="14">
        <f>AF60+AZ60</f>
        <v>124</v>
      </c>
      <c r="L60" s="7">
        <f>AG60+BA60</f>
        <v>116</v>
      </c>
      <c r="M60" s="7">
        <f>AH60+BB60</f>
        <v>68</v>
      </c>
      <c r="N60" s="7">
        <f>AI60+BC60</f>
        <v>60</v>
      </c>
      <c r="O60" s="7">
        <f>AJ60+BD60</f>
        <v>25</v>
      </c>
      <c r="P60" s="7">
        <f>AK60+BE60</f>
        <v>39</v>
      </c>
      <c r="Q60" s="7">
        <f>AL60+BF60</f>
        <v>129</v>
      </c>
      <c r="R60" s="9">
        <f>L60/((K60*3)+L60)</f>
        <v>0.23770491803278687</v>
      </c>
      <c r="S60" s="15">
        <f>(P60+L60)/K60</f>
        <v>1.25</v>
      </c>
      <c r="T60" s="16">
        <f>Q60/P60</f>
        <v>3.3076923076923075</v>
      </c>
      <c r="U60" s="17">
        <f>Q60/(K60/9)</f>
        <v>9.362903225806452</v>
      </c>
      <c r="V60" s="7" t="str">
        <f>B60</f>
        <v>Heaney</v>
      </c>
      <c r="W60" s="7" t="str">
        <f>A60</f>
        <v>Andrew</v>
      </c>
      <c r="X60" s="7" t="str">
        <f>C60</f>
        <v>LAA</v>
      </c>
      <c r="Y60">
        <v>1</v>
      </c>
      <c r="Z60">
        <v>2</v>
      </c>
      <c r="AA60" s="13">
        <f>AI60/(AF60/9)</f>
        <v>7.061538461538461</v>
      </c>
      <c r="AB60">
        <v>5</v>
      </c>
      <c r="AC60">
        <v>5</v>
      </c>
      <c r="AD60">
        <v>0</v>
      </c>
      <c r="AE60">
        <v>0</v>
      </c>
      <c r="AF60" s="14">
        <v>21.666666666666668</v>
      </c>
      <c r="AG60">
        <v>27</v>
      </c>
      <c r="AH60">
        <v>17</v>
      </c>
      <c r="AI60">
        <v>17</v>
      </c>
      <c r="AJ60">
        <v>12</v>
      </c>
      <c r="AK60">
        <v>9</v>
      </c>
      <c r="AL60">
        <v>27</v>
      </c>
      <c r="AM60" s="9">
        <f>AG60/((AF60*3)+AG60)</f>
        <v>0.29347826086956524</v>
      </c>
      <c r="AN60" s="15">
        <f>(AK60+AG60)/AF60</f>
        <v>1.6615384615384614</v>
      </c>
      <c r="AO60" s="17">
        <f>AL60/(AF60/9)</f>
        <v>11.215384615384615</v>
      </c>
      <c r="AP60" s="7" t="str">
        <f>V60</f>
        <v>Heaney</v>
      </c>
      <c r="AQ60" s="7" t="str">
        <f>W60</f>
        <v>Andrew</v>
      </c>
      <c r="AR60" s="7" t="str">
        <f>X60</f>
        <v>LAA</v>
      </c>
      <c r="AS60">
        <v>5</v>
      </c>
      <c r="AT60">
        <v>6</v>
      </c>
      <c r="AU60" s="13">
        <f>BC60/(AZ60/9)</f>
        <v>3.781758957654723</v>
      </c>
      <c r="AV60">
        <v>17</v>
      </c>
      <c r="AW60">
        <v>17</v>
      </c>
      <c r="AX60">
        <v>0</v>
      </c>
      <c r="AY60">
        <v>0</v>
      </c>
      <c r="AZ60" s="14">
        <v>102.33333333333333</v>
      </c>
      <c r="BA60">
        <v>89</v>
      </c>
      <c r="BB60">
        <v>51</v>
      </c>
      <c r="BC60">
        <v>43</v>
      </c>
      <c r="BD60">
        <v>13</v>
      </c>
      <c r="BE60">
        <v>30</v>
      </c>
      <c r="BF60">
        <v>102</v>
      </c>
      <c r="BG60" s="9">
        <f>BA60/((AZ60*3)+BA60)</f>
        <v>0.22474747474747475</v>
      </c>
      <c r="BH60" s="15">
        <f>(BE60+BA60)/AZ60</f>
        <v>1.1628664495114007</v>
      </c>
      <c r="BI60" s="17">
        <f>BF60/(AZ60/9)</f>
        <v>8.970684039087947</v>
      </c>
    </row>
    <row r="61" spans="1:61" ht="12.75">
      <c r="A61" t="s">
        <v>320</v>
      </c>
      <c r="B61" t="s">
        <v>474</v>
      </c>
      <c r="C61" t="s">
        <v>49</v>
      </c>
      <c r="D61" s="7">
        <f>Y61+AS61</f>
        <v>9</v>
      </c>
      <c r="E61" s="7">
        <f>Z61+AT61</f>
        <v>10</v>
      </c>
      <c r="F61" s="13">
        <f>N61/(K61/9)</f>
        <v>3.201769911504425</v>
      </c>
      <c r="G61" s="7">
        <f>AB61+AV61</f>
        <v>32</v>
      </c>
      <c r="H61" s="7">
        <f>AC61+AW61</f>
        <v>32</v>
      </c>
      <c r="I61" s="7">
        <f>AD61+AX61</f>
        <v>0</v>
      </c>
      <c r="J61" s="7">
        <f>AE61+AY61</f>
        <v>0</v>
      </c>
      <c r="K61" s="14">
        <f>AF61+AZ61</f>
        <v>188.33333333333331</v>
      </c>
      <c r="L61" s="7">
        <f>AG61+BA61</f>
        <v>174</v>
      </c>
      <c r="M61" s="7">
        <f>AH61+BB61</f>
        <v>71</v>
      </c>
      <c r="N61" s="7">
        <f>AI61+BC61</f>
        <v>67</v>
      </c>
      <c r="O61" s="7">
        <f>AJ61+BD61</f>
        <v>25</v>
      </c>
      <c r="P61" s="7">
        <f>AK61+BE61</f>
        <v>50</v>
      </c>
      <c r="Q61" s="7">
        <f>AL61+BF61</f>
        <v>155</v>
      </c>
      <c r="R61" s="9">
        <f>L61/((K61*3)+L61)</f>
        <v>0.2354533152909337</v>
      </c>
      <c r="S61" s="15">
        <f>(P61+L61)/K61</f>
        <v>1.1893805309734515</v>
      </c>
      <c r="T61" s="16">
        <f>Q61/P61</f>
        <v>3.1</v>
      </c>
      <c r="U61" s="17">
        <f>Q61/(K61/9)</f>
        <v>7.4070796460177</v>
      </c>
      <c r="V61" s="7" t="str">
        <f>B61</f>
        <v>Hendricks</v>
      </c>
      <c r="W61" s="7" t="str">
        <f>A61</f>
        <v>Kyle</v>
      </c>
      <c r="X61" s="7" t="str">
        <f>C61</f>
        <v>CHC</v>
      </c>
      <c r="Y61">
        <v>3</v>
      </c>
      <c r="Z61">
        <v>2</v>
      </c>
      <c r="AA61" s="13">
        <f>AI61/(AF61/9)</f>
        <v>2.1923076923076925</v>
      </c>
      <c r="AB61">
        <v>13</v>
      </c>
      <c r="AC61">
        <v>13</v>
      </c>
      <c r="AD61">
        <v>0</v>
      </c>
      <c r="AE61">
        <v>0</v>
      </c>
      <c r="AF61" s="14">
        <v>78</v>
      </c>
      <c r="AG61">
        <v>73</v>
      </c>
      <c r="AH61">
        <v>20</v>
      </c>
      <c r="AI61">
        <v>19</v>
      </c>
      <c r="AJ61">
        <v>8</v>
      </c>
      <c r="AK61">
        <v>19</v>
      </c>
      <c r="AL61">
        <v>72</v>
      </c>
      <c r="AM61" s="9">
        <f>AG61/((AF61*3)+AG61)</f>
        <v>0.23778501628664495</v>
      </c>
      <c r="AN61" s="15">
        <f>(AK61+AG61)/AF61</f>
        <v>1.1794871794871795</v>
      </c>
      <c r="AO61" s="17">
        <f>AL61/(AF61/9)</f>
        <v>8.307692307692308</v>
      </c>
      <c r="AP61" s="7" t="str">
        <f>V61</f>
        <v>Hendricks</v>
      </c>
      <c r="AQ61" s="7" t="str">
        <f>W61</f>
        <v>Kyle</v>
      </c>
      <c r="AR61" s="7" t="str">
        <f>X61</f>
        <v>CHC</v>
      </c>
      <c r="AS61">
        <v>6</v>
      </c>
      <c r="AT61">
        <v>8</v>
      </c>
      <c r="AU61" s="13">
        <f>BC61/(AZ61/9)</f>
        <v>3.915407854984894</v>
      </c>
      <c r="AV61">
        <v>19</v>
      </c>
      <c r="AW61">
        <v>19</v>
      </c>
      <c r="AX61">
        <v>0</v>
      </c>
      <c r="AY61">
        <v>0</v>
      </c>
      <c r="AZ61" s="14">
        <v>110.33333333333333</v>
      </c>
      <c r="BA61">
        <v>101</v>
      </c>
      <c r="BB61">
        <v>51</v>
      </c>
      <c r="BC61">
        <v>48</v>
      </c>
      <c r="BD61">
        <v>17</v>
      </c>
      <c r="BE61">
        <v>31</v>
      </c>
      <c r="BF61">
        <v>83</v>
      </c>
      <c r="BG61" s="9">
        <f>BA61/((AZ61*3)+BA61)</f>
        <v>0.2337962962962963</v>
      </c>
      <c r="BH61" s="15">
        <f>(BE61+BA61)/AZ61</f>
        <v>1.1963746223564955</v>
      </c>
      <c r="BI61" s="17">
        <f>BF61/(AZ61/9)</f>
        <v>6.770392749244713</v>
      </c>
    </row>
    <row r="62" spans="1:61" ht="12.75">
      <c r="A62" t="s">
        <v>475</v>
      </c>
      <c r="B62" t="s">
        <v>206</v>
      </c>
      <c r="C62" t="s">
        <v>99</v>
      </c>
      <c r="D62" s="7">
        <f>Y62+AS62</f>
        <v>10</v>
      </c>
      <c r="E62" s="7">
        <f>Z62+AT62</f>
        <v>9</v>
      </c>
      <c r="F62" s="13">
        <f>N62/(K62/9)</f>
        <v>4.903301886792454</v>
      </c>
      <c r="G62" s="7">
        <f>AB62+AV62</f>
        <v>26</v>
      </c>
      <c r="H62" s="7">
        <f>AC62+AW62</f>
        <v>26</v>
      </c>
      <c r="I62" s="7">
        <f>AD62+AX62</f>
        <v>0</v>
      </c>
      <c r="J62" s="7">
        <f>AE62+AY62</f>
        <v>0</v>
      </c>
      <c r="K62" s="14">
        <f>AF62+AZ62</f>
        <v>141.33333333333331</v>
      </c>
      <c r="L62" s="7">
        <f>AG62+BA62</f>
        <v>134</v>
      </c>
      <c r="M62" s="7">
        <f>AH62+BB62</f>
        <v>84</v>
      </c>
      <c r="N62" s="7">
        <f>AI62+BC62</f>
        <v>77</v>
      </c>
      <c r="O62" s="7">
        <f>AJ62+BD62</f>
        <v>21</v>
      </c>
      <c r="P62" s="7">
        <f>AK62+BE62</f>
        <v>48</v>
      </c>
      <c r="Q62" s="7">
        <f>AL62+BF62</f>
        <v>119</v>
      </c>
      <c r="R62" s="9">
        <f>L62/((K62*3)+L62)</f>
        <v>0.24014336917562723</v>
      </c>
      <c r="S62" s="15">
        <f>(P62+L62)/K62</f>
        <v>1.287735849056604</v>
      </c>
      <c r="T62" s="16">
        <f>Q62/P62</f>
        <v>2.4791666666666665</v>
      </c>
      <c r="U62" s="17">
        <f>Q62/(K62/9)</f>
        <v>7.577830188679246</v>
      </c>
      <c r="V62" s="7" t="str">
        <f>B62</f>
        <v>Hernandez</v>
      </c>
      <c r="W62" s="7" t="str">
        <f>A62</f>
        <v>Felix</v>
      </c>
      <c r="X62" s="7" t="str">
        <f>C62</f>
        <v>SEA</v>
      </c>
      <c r="Y62">
        <v>2</v>
      </c>
      <c r="Z62">
        <v>2</v>
      </c>
      <c r="AA62" s="13">
        <f>AI62/(AF62/9)</f>
        <v>4.25</v>
      </c>
      <c r="AB62">
        <v>7</v>
      </c>
      <c r="AC62">
        <v>7</v>
      </c>
      <c r="AD62">
        <v>0</v>
      </c>
      <c r="AE62">
        <v>0</v>
      </c>
      <c r="AF62" s="14">
        <v>36</v>
      </c>
      <c r="AG62">
        <v>26</v>
      </c>
      <c r="AH62">
        <v>20</v>
      </c>
      <c r="AI62">
        <v>17</v>
      </c>
      <c r="AJ62">
        <v>6</v>
      </c>
      <c r="AK62">
        <v>12</v>
      </c>
      <c r="AL62">
        <v>32</v>
      </c>
      <c r="AM62" s="9">
        <f>AG62/((AF62*3)+AG62)</f>
        <v>0.19402985074626866</v>
      </c>
      <c r="AN62" s="15">
        <f>(AK62+AG62)/AF62</f>
        <v>1.0555555555555556</v>
      </c>
      <c r="AO62" s="17">
        <f>AL62/(AF62/9)</f>
        <v>8</v>
      </c>
      <c r="AP62" s="7" t="str">
        <f>V62</f>
        <v>Hernandez</v>
      </c>
      <c r="AQ62" s="7" t="str">
        <f>W62</f>
        <v>Felix</v>
      </c>
      <c r="AR62" s="7" t="str">
        <f>X62</f>
        <v>SEA</v>
      </c>
      <c r="AS62">
        <v>8</v>
      </c>
      <c r="AT62">
        <v>7</v>
      </c>
      <c r="AU62" s="13">
        <f>BC62/(AZ62/9)</f>
        <v>5.126582278481013</v>
      </c>
      <c r="AV62">
        <v>19</v>
      </c>
      <c r="AW62">
        <v>19</v>
      </c>
      <c r="AX62">
        <v>0</v>
      </c>
      <c r="AY62">
        <v>0</v>
      </c>
      <c r="AZ62" s="14">
        <v>105.33333333333333</v>
      </c>
      <c r="BA62">
        <v>108</v>
      </c>
      <c r="BB62">
        <v>64</v>
      </c>
      <c r="BC62">
        <v>60</v>
      </c>
      <c r="BD62">
        <v>15</v>
      </c>
      <c r="BE62">
        <v>36</v>
      </c>
      <c r="BF62">
        <v>87</v>
      </c>
      <c r="BG62" s="9">
        <f>BA62/((AZ62*3)+BA62)</f>
        <v>0.25471698113207547</v>
      </c>
      <c r="BH62" s="15">
        <f>(BE62+BA62)/AZ62</f>
        <v>1.3670886075949367</v>
      </c>
      <c r="BI62" s="17">
        <f>BF62/(AZ62/9)</f>
        <v>7.433544303797469</v>
      </c>
    </row>
    <row r="63" spans="1:61" ht="12.75">
      <c r="A63" t="s">
        <v>476</v>
      </c>
      <c r="B63" t="s">
        <v>209</v>
      </c>
      <c r="C63" t="s">
        <v>477</v>
      </c>
      <c r="D63" s="7">
        <f>Y63+AS63</f>
        <v>4</v>
      </c>
      <c r="E63" s="7">
        <f>Z63+AT63</f>
        <v>2</v>
      </c>
      <c r="F63" s="13">
        <f>N63/(K63/9)</f>
        <v>2.772972972972973</v>
      </c>
      <c r="G63" s="7">
        <f>AB63+AV63</f>
        <v>66</v>
      </c>
      <c r="H63" s="7">
        <f>AC63+AW63</f>
        <v>0</v>
      </c>
      <c r="I63" s="7">
        <f>AD63+AX63</f>
        <v>21</v>
      </c>
      <c r="J63" s="7">
        <f>AE63+AY63</f>
        <v>26</v>
      </c>
      <c r="K63" s="14">
        <f>AF63+AZ63</f>
        <v>61.66666666666667</v>
      </c>
      <c r="L63" s="7">
        <f>AG63+BA63</f>
        <v>55</v>
      </c>
      <c r="M63" s="7">
        <f>AH63+BB63</f>
        <v>21</v>
      </c>
      <c r="N63" s="7">
        <f>AI63+BC63</f>
        <v>19</v>
      </c>
      <c r="O63" s="7">
        <f>AJ63+BD63</f>
        <v>7</v>
      </c>
      <c r="P63" s="7">
        <f>AK63+BE63</f>
        <v>20</v>
      </c>
      <c r="Q63" s="7">
        <f>AL63+BF63</f>
        <v>55</v>
      </c>
      <c r="R63" s="9">
        <f>L63/((K63*3)+L63)</f>
        <v>0.22916666666666666</v>
      </c>
      <c r="S63" s="15">
        <f>(P63+L63)/K63</f>
        <v>1.2162162162162162</v>
      </c>
      <c r="T63" s="16">
        <f>Q63/P63</f>
        <v>2.75</v>
      </c>
      <c r="U63" s="17">
        <f>Q63/(K63/9)</f>
        <v>8.027027027027026</v>
      </c>
      <c r="V63" s="7" t="str">
        <f>B63</f>
        <v>Herrera</v>
      </c>
      <c r="W63" s="7" t="str">
        <f>A63</f>
        <v>Kelvim</v>
      </c>
      <c r="X63" s="7" t="str">
        <f>C63</f>
        <v>KC / WAS</v>
      </c>
      <c r="Y63">
        <v>2</v>
      </c>
      <c r="Z63">
        <v>1</v>
      </c>
      <c r="AA63" s="13">
        <f>AI63/(AF63/9)</f>
        <v>3.9078947368421053</v>
      </c>
      <c r="AB63">
        <v>28</v>
      </c>
      <c r="AC63">
        <v>0</v>
      </c>
      <c r="AD63">
        <v>7</v>
      </c>
      <c r="AE63">
        <v>10</v>
      </c>
      <c r="AF63" s="14">
        <v>25.333333333333332</v>
      </c>
      <c r="AG63">
        <v>24</v>
      </c>
      <c r="AH63">
        <v>13</v>
      </c>
      <c r="AI63">
        <v>11</v>
      </c>
      <c r="AJ63">
        <v>2</v>
      </c>
      <c r="AK63">
        <v>12</v>
      </c>
      <c r="AL63">
        <v>23</v>
      </c>
      <c r="AM63" s="9">
        <f>AG63/((AF63*3)+AG63)</f>
        <v>0.24</v>
      </c>
      <c r="AN63" s="15">
        <f>(AK63+AG63)/AF63</f>
        <v>1.4210526315789473</v>
      </c>
      <c r="AO63" s="17">
        <f>AL63/(AF63/9)</f>
        <v>8.171052631578947</v>
      </c>
      <c r="AP63" s="7" t="str">
        <f>V63</f>
        <v>Herrera</v>
      </c>
      <c r="AQ63" s="7" t="str">
        <f>W63</f>
        <v>Kelvim</v>
      </c>
      <c r="AR63" s="7" t="str">
        <f>X63</f>
        <v>KC / WAS</v>
      </c>
      <c r="AS63">
        <v>2</v>
      </c>
      <c r="AT63">
        <v>1</v>
      </c>
      <c r="AU63" s="13">
        <f>BC63/(AZ63/9)</f>
        <v>1.9816513761467889</v>
      </c>
      <c r="AV63">
        <v>38</v>
      </c>
      <c r="AW63">
        <v>0</v>
      </c>
      <c r="AX63">
        <v>14</v>
      </c>
      <c r="AY63">
        <v>16</v>
      </c>
      <c r="AZ63" s="14">
        <v>36.333333333333336</v>
      </c>
      <c r="BA63">
        <v>31</v>
      </c>
      <c r="BB63">
        <v>8</v>
      </c>
      <c r="BC63">
        <v>8</v>
      </c>
      <c r="BD63">
        <v>5</v>
      </c>
      <c r="BE63">
        <v>8</v>
      </c>
      <c r="BF63">
        <v>32</v>
      </c>
      <c r="BG63" s="9">
        <f>BA63/((AZ63*3)+BA63)</f>
        <v>0.22142857142857142</v>
      </c>
      <c r="BH63" s="15">
        <f>(BE63+BA63)/AZ63</f>
        <v>1.073394495412844</v>
      </c>
      <c r="BI63" s="17">
        <f>BF63/(AZ63/9)</f>
        <v>7.9266055045871555</v>
      </c>
    </row>
    <row r="64" spans="1:61" ht="12.75">
      <c r="A64" t="s">
        <v>478</v>
      </c>
      <c r="B64" t="s">
        <v>479</v>
      </c>
      <c r="C64" t="s">
        <v>60</v>
      </c>
      <c r="D64" s="7">
        <f>Y64+AS64</f>
        <v>9</v>
      </c>
      <c r="E64" s="7">
        <f>Z64+AT64</f>
        <v>8</v>
      </c>
      <c r="F64" s="13">
        <f>N64/(K64/9)</f>
        <v>3.669230769230769</v>
      </c>
      <c r="G64" s="7">
        <f>AB64+AV64</f>
        <v>25</v>
      </c>
      <c r="H64" s="7">
        <f>AC64+AW64</f>
        <v>24</v>
      </c>
      <c r="I64" s="7">
        <f>AD64+AX64</f>
        <v>0</v>
      </c>
      <c r="J64" s="7">
        <f>AE64+AY64</f>
        <v>0</v>
      </c>
      <c r="K64" s="14">
        <f>AF64+AZ64</f>
        <v>130</v>
      </c>
      <c r="L64" s="7">
        <f>AG64+BA64</f>
        <v>109</v>
      </c>
      <c r="M64" s="7">
        <f>AH64+BB64</f>
        <v>54</v>
      </c>
      <c r="N64" s="7">
        <f>AI64+BC64</f>
        <v>53</v>
      </c>
      <c r="O64" s="7">
        <f>AJ64+BD64</f>
        <v>22</v>
      </c>
      <c r="P64" s="7">
        <f>AK64+BE64</f>
        <v>40</v>
      </c>
      <c r="Q64" s="7">
        <f>AL64+BF64</f>
        <v>156</v>
      </c>
      <c r="R64" s="9">
        <f>L64/((K64*3)+L64)</f>
        <v>0.218436873747495</v>
      </c>
      <c r="S64" s="15">
        <f>(P64+L64)/K64</f>
        <v>1.146153846153846</v>
      </c>
      <c r="T64" s="16">
        <f>Q64/P64</f>
        <v>3.9</v>
      </c>
      <c r="U64" s="17">
        <f>Q64/(K64/9)</f>
        <v>10.8</v>
      </c>
      <c r="V64" s="7" t="str">
        <f>B64</f>
        <v>Hill</v>
      </c>
      <c r="W64" s="7" t="str">
        <f>A64</f>
        <v>Rich</v>
      </c>
      <c r="X64" s="7" t="str">
        <f>C64</f>
        <v>LAD</v>
      </c>
      <c r="Y64">
        <v>7</v>
      </c>
      <c r="Z64">
        <v>4</v>
      </c>
      <c r="AA64" s="13">
        <f>AI64/(AF64/9)</f>
        <v>3.0133928571428568</v>
      </c>
      <c r="AB64">
        <v>13</v>
      </c>
      <c r="AC64">
        <v>13</v>
      </c>
      <c r="AD64">
        <v>0</v>
      </c>
      <c r="AE64">
        <v>0</v>
      </c>
      <c r="AF64" s="14">
        <v>74.66666666666667</v>
      </c>
      <c r="AG64">
        <v>53</v>
      </c>
      <c r="AH64">
        <v>25</v>
      </c>
      <c r="AI64">
        <v>25</v>
      </c>
      <c r="AJ64">
        <v>11</v>
      </c>
      <c r="AK64">
        <v>20</v>
      </c>
      <c r="AL64">
        <v>96</v>
      </c>
      <c r="AM64" s="9">
        <f>AG64/((AF64*3)+AG64)</f>
        <v>0.19133574007220217</v>
      </c>
      <c r="AN64" s="15">
        <f>(AK64+AG64)/AF64</f>
        <v>0.9776785714285714</v>
      </c>
      <c r="AO64" s="17">
        <f>AL64/(AF64/9)</f>
        <v>11.57142857142857</v>
      </c>
      <c r="AP64" s="7" t="str">
        <f>V64</f>
        <v>Hill</v>
      </c>
      <c r="AQ64" s="7" t="str">
        <f>W64</f>
        <v>Rich</v>
      </c>
      <c r="AR64" s="7" t="str">
        <f>X64</f>
        <v>LAD</v>
      </c>
      <c r="AS64">
        <v>2</v>
      </c>
      <c r="AT64">
        <v>4</v>
      </c>
      <c r="AU64" s="13">
        <f>BC64/(AZ64/9)</f>
        <v>4.554216867469879</v>
      </c>
      <c r="AV64">
        <v>12</v>
      </c>
      <c r="AW64">
        <v>11</v>
      </c>
      <c r="AX64">
        <v>0</v>
      </c>
      <c r="AY64">
        <v>0</v>
      </c>
      <c r="AZ64" s="14">
        <v>55.333333333333336</v>
      </c>
      <c r="BA64">
        <v>56</v>
      </c>
      <c r="BB64">
        <v>29</v>
      </c>
      <c r="BC64">
        <v>28</v>
      </c>
      <c r="BD64">
        <v>11</v>
      </c>
      <c r="BE64">
        <v>20</v>
      </c>
      <c r="BF64">
        <v>60</v>
      </c>
      <c r="BG64" s="9">
        <f>BA64/((AZ64*3)+BA64)</f>
        <v>0.25225225225225223</v>
      </c>
      <c r="BH64" s="15">
        <f>(BE64+BA64)/AZ64</f>
        <v>1.3734939759036144</v>
      </c>
      <c r="BI64" s="17">
        <f>BF64/(AZ64/9)</f>
        <v>9.759036144578312</v>
      </c>
    </row>
    <row r="65" spans="1:61" ht="12.75">
      <c r="A65" t="s">
        <v>135</v>
      </c>
      <c r="B65" t="s">
        <v>480</v>
      </c>
      <c r="C65" t="s">
        <v>481</v>
      </c>
      <c r="D65" s="7">
        <f>Y65+AS65</f>
        <v>7</v>
      </c>
      <c r="E65" s="7">
        <f>Z65+AT65</f>
        <v>13</v>
      </c>
      <c r="F65" s="13">
        <f>N65/(K65/9)</f>
        <v>5.536866359447005</v>
      </c>
      <c r="G65" s="7">
        <f>AB65+AV65</f>
        <v>33</v>
      </c>
      <c r="H65" s="7">
        <f>AC65+AW65</f>
        <v>27</v>
      </c>
      <c r="I65" s="7">
        <f>AD65+AX65</f>
        <v>0</v>
      </c>
      <c r="J65" s="7">
        <f>AE65+AY65</f>
        <v>0</v>
      </c>
      <c r="K65" s="14">
        <f>AF65+AZ65</f>
        <v>144.66666666666666</v>
      </c>
      <c r="L65" s="7">
        <f>AG65+BA65</f>
        <v>151</v>
      </c>
      <c r="M65" s="7">
        <f>AH65+BB65</f>
        <v>94</v>
      </c>
      <c r="N65" s="7">
        <f>AI65+BC65</f>
        <v>89</v>
      </c>
      <c r="O65" s="7">
        <f>AJ65+BD65</f>
        <v>25</v>
      </c>
      <c r="P65" s="7">
        <f>AK65+BE65</f>
        <v>75</v>
      </c>
      <c r="Q65" s="7">
        <f>AL65+BF65</f>
        <v>129</v>
      </c>
      <c r="R65" s="9">
        <f>L65/((K65*3)+L65)</f>
        <v>0.25811965811965815</v>
      </c>
      <c r="S65" s="15">
        <f>(P65+L65)/K65</f>
        <v>1.5622119815668203</v>
      </c>
      <c r="T65" s="16">
        <f>Q65/P65</f>
        <v>1.72</v>
      </c>
      <c r="U65" s="17">
        <f>Q65/(K65/9)</f>
        <v>8.025345622119817</v>
      </c>
      <c r="V65" s="7" t="str">
        <f>B65</f>
        <v>Holland</v>
      </c>
      <c r="W65" s="7" t="str">
        <f>A65</f>
        <v>Derek</v>
      </c>
      <c r="X65" s="7" t="str">
        <f>C65</f>
        <v>CWS / SF</v>
      </c>
      <c r="Y65">
        <v>2</v>
      </c>
      <c r="Z65">
        <v>5</v>
      </c>
      <c r="AA65" s="13">
        <f>AI65/(AF65/9)</f>
        <v>8.930769230769231</v>
      </c>
      <c r="AB65">
        <v>12</v>
      </c>
      <c r="AC65">
        <v>9</v>
      </c>
      <c r="AD65">
        <v>0</v>
      </c>
      <c r="AE65">
        <v>0</v>
      </c>
      <c r="AF65" s="14">
        <v>43.333333333333336</v>
      </c>
      <c r="AG65">
        <v>56</v>
      </c>
      <c r="AH65">
        <v>44</v>
      </c>
      <c r="AI65">
        <v>43</v>
      </c>
      <c r="AJ65">
        <v>12</v>
      </c>
      <c r="AK65">
        <v>37</v>
      </c>
      <c r="AL65">
        <v>26</v>
      </c>
      <c r="AM65" s="9">
        <f>AG65/((AF65*3)+AG65)</f>
        <v>0.3010752688172043</v>
      </c>
      <c r="AN65" s="15">
        <f>(AK65+AG65)/AF65</f>
        <v>2.146153846153846</v>
      </c>
      <c r="AO65" s="17">
        <f>AL65/(AF65/9)</f>
        <v>5.4</v>
      </c>
      <c r="AP65" s="7" t="str">
        <f>V65</f>
        <v>Holland</v>
      </c>
      <c r="AQ65" s="7" t="str">
        <f>W65</f>
        <v>Derek</v>
      </c>
      <c r="AR65" s="7" t="str">
        <f>X65</f>
        <v>CWS / SF</v>
      </c>
      <c r="AS65">
        <v>5</v>
      </c>
      <c r="AT65">
        <v>8</v>
      </c>
      <c r="AU65" s="13">
        <f>BC65/(AZ65/9)</f>
        <v>4.0855263157894735</v>
      </c>
      <c r="AV65">
        <v>21</v>
      </c>
      <c r="AW65">
        <v>18</v>
      </c>
      <c r="AX65">
        <v>0</v>
      </c>
      <c r="AY65">
        <v>0</v>
      </c>
      <c r="AZ65" s="14">
        <v>101.33333333333333</v>
      </c>
      <c r="BA65">
        <v>95</v>
      </c>
      <c r="BB65">
        <v>50</v>
      </c>
      <c r="BC65">
        <v>46</v>
      </c>
      <c r="BD65">
        <v>13</v>
      </c>
      <c r="BE65">
        <v>38</v>
      </c>
      <c r="BF65">
        <v>103</v>
      </c>
      <c r="BG65" s="9">
        <f>BA65/((AZ65*3)+BA65)</f>
        <v>0.23809523809523808</v>
      </c>
      <c r="BH65" s="15">
        <f>(BE65+BA65)/AZ65</f>
        <v>1.3125</v>
      </c>
      <c r="BI65" s="17">
        <f>BF65/(AZ65/9)</f>
        <v>9.148026315789474</v>
      </c>
    </row>
    <row r="66" spans="1:61" ht="12.75">
      <c r="A66" t="s">
        <v>482</v>
      </c>
      <c r="B66" t="s">
        <v>480</v>
      </c>
      <c r="C66" t="s">
        <v>483</v>
      </c>
      <c r="D66" s="7">
        <f>Y66+AS66</f>
        <v>2</v>
      </c>
      <c r="E66" s="7">
        <f>Z66+AT66</f>
        <v>7</v>
      </c>
      <c r="F66" s="13">
        <f>N66/(K66/9)</f>
        <v>7.174825174825174</v>
      </c>
      <c r="G66" s="7">
        <f>AB66+AV66</f>
        <v>56</v>
      </c>
      <c r="H66" s="7">
        <f>AC66+AW66</f>
        <v>0</v>
      </c>
      <c r="I66" s="7">
        <f>AD66+AX66</f>
        <v>13</v>
      </c>
      <c r="J66" s="7">
        <f>AE66+AY66</f>
        <v>18</v>
      </c>
      <c r="K66" s="14">
        <f>AF66+AZ66</f>
        <v>47.66666666666667</v>
      </c>
      <c r="L66" s="7">
        <f>AG66+BA66</f>
        <v>55</v>
      </c>
      <c r="M66" s="7">
        <f>AH66+BB66</f>
        <v>43</v>
      </c>
      <c r="N66" s="7">
        <f>AI66+BC66</f>
        <v>38</v>
      </c>
      <c r="O66" s="7">
        <f>AJ66+BD66</f>
        <v>6</v>
      </c>
      <c r="P66" s="7">
        <f>AK66+BE66</f>
        <v>29</v>
      </c>
      <c r="Q66" s="7">
        <f>AL66+BF66</f>
        <v>48</v>
      </c>
      <c r="R66" s="9">
        <f>L66/((K66*3)+L66)</f>
        <v>0.2777777777777778</v>
      </c>
      <c r="S66" s="15">
        <f>(P66+L66)/K66</f>
        <v>1.762237762237762</v>
      </c>
      <c r="T66" s="16">
        <f>Q66/P66</f>
        <v>1.6551724137931034</v>
      </c>
      <c r="U66" s="17">
        <f>Q66/(K66/9)</f>
        <v>9.062937062937062</v>
      </c>
      <c r="V66" s="7" t="str">
        <f>B66</f>
        <v>Holland</v>
      </c>
      <c r="W66" s="7" t="str">
        <f>A66</f>
        <v>Greg</v>
      </c>
      <c r="X66" s="7" t="str">
        <f>C66</f>
        <v>COL / STL</v>
      </c>
      <c r="Y66">
        <v>2</v>
      </c>
      <c r="Z66">
        <v>5</v>
      </c>
      <c r="AA66" s="13">
        <f>AI66/(AF66/9)</f>
        <v>6.375</v>
      </c>
      <c r="AB66">
        <v>26</v>
      </c>
      <c r="AC66">
        <v>0</v>
      </c>
      <c r="AD66">
        <v>13</v>
      </c>
      <c r="AE66">
        <v>16</v>
      </c>
      <c r="AF66" s="14">
        <v>24</v>
      </c>
      <c r="AG66">
        <v>22</v>
      </c>
      <c r="AH66">
        <v>18</v>
      </c>
      <c r="AI66">
        <v>17</v>
      </c>
      <c r="AJ66">
        <v>5</v>
      </c>
      <c r="AK66">
        <v>10</v>
      </c>
      <c r="AL66">
        <v>27</v>
      </c>
      <c r="AM66" s="9">
        <f>AG66/((AF66*3)+AG66)</f>
        <v>0.23404255319148937</v>
      </c>
      <c r="AN66" s="15">
        <f>(AK66+AG66)/AF66</f>
        <v>1.3333333333333333</v>
      </c>
      <c r="AO66" s="17">
        <f>AL66/(AF66/9)</f>
        <v>10.125</v>
      </c>
      <c r="AP66" s="7" t="str">
        <f>V66</f>
        <v>Holland</v>
      </c>
      <c r="AQ66" s="7" t="str">
        <f>W66</f>
        <v>Greg</v>
      </c>
      <c r="AR66" s="7" t="str">
        <f>X66</f>
        <v>COL / STL</v>
      </c>
      <c r="AS66">
        <v>0</v>
      </c>
      <c r="AT66">
        <v>2</v>
      </c>
      <c r="AU66" s="13">
        <f>BC66/(AZ66/9)</f>
        <v>7.985915492957746</v>
      </c>
      <c r="AV66">
        <v>30</v>
      </c>
      <c r="AW66">
        <v>0</v>
      </c>
      <c r="AX66">
        <v>0</v>
      </c>
      <c r="AY66">
        <v>2</v>
      </c>
      <c r="AZ66" s="14">
        <v>23.666666666666668</v>
      </c>
      <c r="BA66">
        <v>33</v>
      </c>
      <c r="BB66">
        <v>25</v>
      </c>
      <c r="BC66">
        <v>21</v>
      </c>
      <c r="BD66">
        <v>1</v>
      </c>
      <c r="BE66">
        <v>19</v>
      </c>
      <c r="BF66">
        <v>21</v>
      </c>
      <c r="BG66" s="9">
        <f>BA66/((AZ66*3)+BA66)</f>
        <v>0.3173076923076923</v>
      </c>
      <c r="BH66" s="15">
        <f>(BE66+BA66)/AZ66</f>
        <v>2.197183098591549</v>
      </c>
      <c r="BI66" s="17">
        <f>BF66/(AZ66/9)</f>
        <v>7.985915492957746</v>
      </c>
    </row>
    <row r="67" spans="1:61" ht="12.75">
      <c r="A67" t="s">
        <v>484</v>
      </c>
      <c r="B67" t="s">
        <v>217</v>
      </c>
      <c r="C67" t="s">
        <v>147</v>
      </c>
      <c r="D67" s="7">
        <f>Y67+AS67</f>
        <v>2</v>
      </c>
      <c r="E67" s="7">
        <f>Z67+AT67</f>
        <v>2</v>
      </c>
      <c r="F67" s="13">
        <f>N67/(K67/9)</f>
        <v>2.867256637168141</v>
      </c>
      <c r="G67" s="7">
        <f>AB67+AV67</f>
        <v>66</v>
      </c>
      <c r="H67" s="7">
        <f>AC67+AW67</f>
        <v>0</v>
      </c>
      <c r="I67" s="7">
        <f>AD67+AX67</f>
        <v>31</v>
      </c>
      <c r="J67" s="7">
        <f>AE67+AY67</f>
        <v>35</v>
      </c>
      <c r="K67" s="14">
        <f>AF67+AZ67</f>
        <v>75.33333333333334</v>
      </c>
      <c r="L67" s="7">
        <f>AG67+BA67</f>
        <v>63</v>
      </c>
      <c r="M67" s="7">
        <f>AH67+BB67</f>
        <v>24</v>
      </c>
      <c r="N67" s="7">
        <f>AI67+BC67</f>
        <v>24</v>
      </c>
      <c r="O67" s="7">
        <f>AJ67+BD67</f>
        <v>9</v>
      </c>
      <c r="P67" s="7">
        <f>AK67+BE67</f>
        <v>25</v>
      </c>
      <c r="Q67" s="7">
        <f>AL67+BF67</f>
        <v>86</v>
      </c>
      <c r="R67" s="9">
        <f>L67/((K67*3)+L67)</f>
        <v>0.2179930795847751</v>
      </c>
      <c r="S67" s="15">
        <f>(P67+L67)/K67</f>
        <v>1.1681415929203538</v>
      </c>
      <c r="T67" s="16">
        <f>Q67/P67</f>
        <v>3.44</v>
      </c>
      <c r="U67" s="17">
        <f>Q67/(K67/9)</f>
        <v>10.27433628318584</v>
      </c>
      <c r="V67" s="7" t="str">
        <f>B67</f>
        <v>Iglesias</v>
      </c>
      <c r="W67" s="7" t="str">
        <f>A67</f>
        <v>Raisel</v>
      </c>
      <c r="X67" s="7" t="str">
        <f>C67</f>
        <v>CIN</v>
      </c>
      <c r="Y67">
        <v>1</v>
      </c>
      <c r="Z67">
        <v>1</v>
      </c>
      <c r="AA67" s="13">
        <f>AI67/(AF67/9)</f>
        <v>3.5099999999999993</v>
      </c>
      <c r="AB67">
        <v>27</v>
      </c>
      <c r="AC67">
        <v>0</v>
      </c>
      <c r="AD67">
        <v>12</v>
      </c>
      <c r="AE67">
        <v>13</v>
      </c>
      <c r="AF67" s="14">
        <v>33.333333333333336</v>
      </c>
      <c r="AG67">
        <v>34</v>
      </c>
      <c r="AH67">
        <v>13</v>
      </c>
      <c r="AI67">
        <v>13</v>
      </c>
      <c r="AJ67">
        <v>3</v>
      </c>
      <c r="AK67">
        <v>11</v>
      </c>
      <c r="AL67">
        <v>40</v>
      </c>
      <c r="AM67" s="9">
        <f>AG67/((AF67*3)+AG67)</f>
        <v>0.2537313432835821</v>
      </c>
      <c r="AN67" s="15">
        <f>(AK67+AG67)/AF67</f>
        <v>1.3499999999999999</v>
      </c>
      <c r="AO67" s="17">
        <f>AL67/(AF67/9)</f>
        <v>10.799999999999999</v>
      </c>
      <c r="AP67" s="7" t="str">
        <f>V67</f>
        <v>Iglesias</v>
      </c>
      <c r="AQ67" s="7" t="str">
        <f>W67</f>
        <v>Raisel</v>
      </c>
      <c r="AR67" s="7" t="str">
        <f>X67</f>
        <v>CIN</v>
      </c>
      <c r="AS67">
        <v>1</v>
      </c>
      <c r="AT67">
        <v>1</v>
      </c>
      <c r="AU67" s="13">
        <f>BC67/(AZ67/9)</f>
        <v>2.357142857142857</v>
      </c>
      <c r="AV67">
        <v>39</v>
      </c>
      <c r="AW67">
        <v>0</v>
      </c>
      <c r="AX67">
        <v>19</v>
      </c>
      <c r="AY67">
        <v>22</v>
      </c>
      <c r="AZ67" s="14">
        <v>42</v>
      </c>
      <c r="BA67">
        <v>29</v>
      </c>
      <c r="BB67">
        <v>11</v>
      </c>
      <c r="BC67">
        <v>11</v>
      </c>
      <c r="BD67">
        <v>6</v>
      </c>
      <c r="BE67">
        <v>14</v>
      </c>
      <c r="BF67">
        <v>46</v>
      </c>
      <c r="BG67" s="9">
        <f>BA67/((AZ67*3)+BA67)</f>
        <v>0.1870967741935484</v>
      </c>
      <c r="BH67" s="15">
        <f>(BE67+BA67)/AZ67</f>
        <v>1.0238095238095237</v>
      </c>
      <c r="BI67" s="17">
        <f>BF67/(AZ67/9)</f>
        <v>9.857142857142856</v>
      </c>
    </row>
    <row r="68" spans="1:61" ht="12.75">
      <c r="A68" t="s">
        <v>485</v>
      </c>
      <c r="B68" t="s">
        <v>486</v>
      </c>
      <c r="C68" t="s">
        <v>60</v>
      </c>
      <c r="D68" s="7">
        <f>Y68+AS68</f>
        <v>1</v>
      </c>
      <c r="E68" s="7">
        <f>Z68+AT68</f>
        <v>3</v>
      </c>
      <c r="F68" s="13">
        <f>N68/(K68/9)</f>
        <v>2.103896103896104</v>
      </c>
      <c r="G68" s="7">
        <f>AB68+AV68</f>
        <v>73</v>
      </c>
      <c r="H68" s="7">
        <f>AC68+AW68</f>
        <v>0</v>
      </c>
      <c r="I68" s="7">
        <f>AD68+AX68</f>
        <v>47</v>
      </c>
      <c r="J68" s="7">
        <f>AE68+AY68</f>
        <v>51</v>
      </c>
      <c r="K68" s="14">
        <f>AF68+AZ68</f>
        <v>77</v>
      </c>
      <c r="L68" s="7">
        <f>AG68+BA68</f>
        <v>56</v>
      </c>
      <c r="M68" s="7">
        <f>AH68+BB68</f>
        <v>21</v>
      </c>
      <c r="N68" s="7">
        <f>AI68+BC68</f>
        <v>18</v>
      </c>
      <c r="O68" s="7">
        <f>AJ68+BD68</f>
        <v>8</v>
      </c>
      <c r="P68" s="7">
        <f>AK68+BE68</f>
        <v>17</v>
      </c>
      <c r="Q68" s="7">
        <f>AL68+BF68</f>
        <v>100</v>
      </c>
      <c r="R68" s="9">
        <f>L68/((K68*3)+L68)</f>
        <v>0.1951219512195122</v>
      </c>
      <c r="S68" s="15">
        <f>(P68+L68)/K68</f>
        <v>0.948051948051948</v>
      </c>
      <c r="T68" s="16">
        <f>Q68/P68</f>
        <v>5.882352941176471</v>
      </c>
      <c r="U68" s="17">
        <f>Q68/(K68/9)</f>
        <v>11.688311688311689</v>
      </c>
      <c r="V68" s="7" t="str">
        <f>B68</f>
        <v>Jansen</v>
      </c>
      <c r="W68" s="7" t="str">
        <f>A68</f>
        <v>Kenley</v>
      </c>
      <c r="X68" s="7" t="str">
        <f>C68</f>
        <v>LAD</v>
      </c>
      <c r="Y68">
        <v>1</v>
      </c>
      <c r="Z68">
        <v>0</v>
      </c>
      <c r="AA68" s="13">
        <f>AI68/(AF68/9)</f>
        <v>1.7608695652173914</v>
      </c>
      <c r="AB68">
        <v>29</v>
      </c>
      <c r="AC68">
        <v>0</v>
      </c>
      <c r="AD68">
        <v>20</v>
      </c>
      <c r="AE68">
        <v>21</v>
      </c>
      <c r="AF68" s="14">
        <v>30.666666666666668</v>
      </c>
      <c r="AG68">
        <v>25</v>
      </c>
      <c r="AH68">
        <v>6</v>
      </c>
      <c r="AI68">
        <v>6</v>
      </c>
      <c r="AJ68">
        <v>3</v>
      </c>
      <c r="AK68">
        <v>5</v>
      </c>
      <c r="AL68">
        <v>52</v>
      </c>
      <c r="AM68" s="9">
        <f>AG68/((AF68*3)+AG68)</f>
        <v>0.21367521367521367</v>
      </c>
      <c r="AN68" s="15">
        <f>(AK68+AG68)/AF68</f>
        <v>0.9782608695652174</v>
      </c>
      <c r="AO68" s="17">
        <f>AL68/(AF68/9)</f>
        <v>15.26086956521739</v>
      </c>
      <c r="AP68" s="7" t="str">
        <f>V68</f>
        <v>Jansen</v>
      </c>
      <c r="AQ68" s="7" t="str">
        <f>W68</f>
        <v>Kenley</v>
      </c>
      <c r="AR68" s="7" t="str">
        <f>X68</f>
        <v>LAD</v>
      </c>
      <c r="AS68">
        <v>0</v>
      </c>
      <c r="AT68">
        <v>3</v>
      </c>
      <c r="AU68" s="13">
        <f>BC68/(AZ68/9)</f>
        <v>2.330935251798561</v>
      </c>
      <c r="AV68">
        <v>44</v>
      </c>
      <c r="AW68">
        <v>0</v>
      </c>
      <c r="AX68">
        <v>27</v>
      </c>
      <c r="AY68">
        <v>30</v>
      </c>
      <c r="AZ68" s="14">
        <v>46.333333333333336</v>
      </c>
      <c r="BA68">
        <v>31</v>
      </c>
      <c r="BB68">
        <v>15</v>
      </c>
      <c r="BC68">
        <v>12</v>
      </c>
      <c r="BD68">
        <v>5</v>
      </c>
      <c r="BE68">
        <v>12</v>
      </c>
      <c r="BF68">
        <v>48</v>
      </c>
      <c r="BG68" s="9">
        <f>BA68/((AZ68*3)+BA68)</f>
        <v>0.18235294117647058</v>
      </c>
      <c r="BH68" s="15">
        <f>(BE68+BA68)/AZ68</f>
        <v>0.9280575539568345</v>
      </c>
      <c r="BI68" s="17">
        <f>BF68/(AZ68/9)</f>
        <v>9.323741007194243</v>
      </c>
    </row>
    <row r="69" spans="1:61" ht="12.75">
      <c r="A69" t="s">
        <v>487</v>
      </c>
      <c r="B69" t="s">
        <v>488</v>
      </c>
      <c r="C69" t="s">
        <v>153</v>
      </c>
      <c r="D69" s="7">
        <f>Y69+AS69</f>
        <v>12</v>
      </c>
      <c r="E69" s="7">
        <f>Z69+AT69</f>
        <v>11</v>
      </c>
      <c r="F69" s="13">
        <f>N69/(K69/9)</f>
        <v>4.527272727272727</v>
      </c>
      <c r="G69" s="7">
        <f>AB69+AV69</f>
        <v>29</v>
      </c>
      <c r="H69" s="7">
        <f>AC69+AW69</f>
        <v>27</v>
      </c>
      <c r="I69" s="7">
        <f>AD69+AX69</f>
        <v>0</v>
      </c>
      <c r="J69" s="7">
        <f>AE69+AY69</f>
        <v>0</v>
      </c>
      <c r="K69" s="14">
        <f>AF69+AZ69</f>
        <v>165</v>
      </c>
      <c r="L69" s="7">
        <f>AG69+BA69</f>
        <v>163</v>
      </c>
      <c r="M69" s="7">
        <f>AH69+BB69</f>
        <v>86</v>
      </c>
      <c r="N69" s="7">
        <f>AI69+BC69</f>
        <v>83</v>
      </c>
      <c r="O69" s="7">
        <f>AJ69+BD69</f>
        <v>30</v>
      </c>
      <c r="P69" s="7">
        <f>AK69+BE69</f>
        <v>37</v>
      </c>
      <c r="Q69" s="7">
        <f>AL69+BF69</f>
        <v>144</v>
      </c>
      <c r="R69" s="9">
        <f>L69/((K69*3)+L69)</f>
        <v>0.24772036474164133</v>
      </c>
      <c r="S69" s="15">
        <f>(P69+L69)/K69</f>
        <v>1.2121212121212122</v>
      </c>
      <c r="T69" s="16">
        <f>Q69/P69</f>
        <v>3.891891891891892</v>
      </c>
      <c r="U69" s="17">
        <f>Q69/(K69/9)</f>
        <v>7.854545454545455</v>
      </c>
      <c r="V69" s="7" t="str">
        <f>B69</f>
        <v>Junis</v>
      </c>
      <c r="W69" s="7" t="str">
        <f>A69</f>
        <v>Jakob</v>
      </c>
      <c r="X69" s="7" t="str">
        <f>C69</f>
        <v>KC</v>
      </c>
      <c r="Y69">
        <v>7</v>
      </c>
      <c r="Z69">
        <v>1</v>
      </c>
      <c r="AA69" s="13">
        <f>AI69/(AF69/9)</f>
        <v>3.552631578947368</v>
      </c>
      <c r="AB69">
        <v>12</v>
      </c>
      <c r="AC69">
        <v>10</v>
      </c>
      <c r="AD69">
        <v>0</v>
      </c>
      <c r="AE69">
        <v>0</v>
      </c>
      <c r="AF69" s="14">
        <v>63.333333333333336</v>
      </c>
      <c r="AG69">
        <v>60</v>
      </c>
      <c r="AH69">
        <v>27</v>
      </c>
      <c r="AI69">
        <v>25</v>
      </c>
      <c r="AJ69">
        <v>6</v>
      </c>
      <c r="AK69">
        <v>9</v>
      </c>
      <c r="AL69">
        <v>52</v>
      </c>
      <c r="AM69" s="9">
        <f>AG69/((AF69*3)+AG69)</f>
        <v>0.24</v>
      </c>
      <c r="AN69" s="15">
        <f>(AK69+AG69)/AF69</f>
        <v>1.0894736842105264</v>
      </c>
      <c r="AO69" s="17">
        <f>AL69/(AF69/9)</f>
        <v>7.389473684210526</v>
      </c>
      <c r="AP69" s="7" t="str">
        <f>V69</f>
        <v>Junis</v>
      </c>
      <c r="AQ69" s="7" t="str">
        <f>W69</f>
        <v>Jakob</v>
      </c>
      <c r="AR69" s="7" t="str">
        <f>X69</f>
        <v>KC</v>
      </c>
      <c r="AS69">
        <v>5</v>
      </c>
      <c r="AT69">
        <v>10</v>
      </c>
      <c r="AU69" s="13">
        <f>BC69/(AZ69/9)</f>
        <v>5.134426229508196</v>
      </c>
      <c r="AV69">
        <v>17</v>
      </c>
      <c r="AW69">
        <v>17</v>
      </c>
      <c r="AX69">
        <v>0</v>
      </c>
      <c r="AY69">
        <v>0</v>
      </c>
      <c r="AZ69" s="14">
        <v>101.66666666666667</v>
      </c>
      <c r="BA69">
        <v>103</v>
      </c>
      <c r="BB69">
        <v>59</v>
      </c>
      <c r="BC69">
        <v>58</v>
      </c>
      <c r="BD69">
        <v>24</v>
      </c>
      <c r="BE69">
        <v>28</v>
      </c>
      <c r="BF69">
        <v>92</v>
      </c>
      <c r="BG69" s="9">
        <f>BA69/((AZ69*3)+BA69)</f>
        <v>0.25245098039215685</v>
      </c>
      <c r="BH69" s="15">
        <f>(BE69+BA69)/AZ69</f>
        <v>1.2885245901639344</v>
      </c>
      <c r="BI69" s="17">
        <f>BF69/(AZ69/9)</f>
        <v>8.144262295081965</v>
      </c>
    </row>
    <row r="70" spans="1:61" ht="12.75">
      <c r="A70" t="s">
        <v>489</v>
      </c>
      <c r="B70" t="s">
        <v>490</v>
      </c>
      <c r="C70" t="s">
        <v>40</v>
      </c>
      <c r="D70" s="7">
        <f>Y70+AS70</f>
        <v>3</v>
      </c>
      <c r="E70" s="7">
        <f>Z70+AT70</f>
        <v>3</v>
      </c>
      <c r="F70" s="13">
        <f>N70/(K70/9)</f>
        <v>3.2926829268292686</v>
      </c>
      <c r="G70" s="7">
        <f>AB70+AV70</f>
        <v>44</v>
      </c>
      <c r="H70" s="7">
        <f>AC70+AW70</f>
        <v>0</v>
      </c>
      <c r="I70" s="7">
        <f>AD70+AX70</f>
        <v>24</v>
      </c>
      <c r="J70" s="7">
        <f>AE70+AY70</f>
        <v>24</v>
      </c>
      <c r="K70" s="14">
        <f>AF70+AZ70</f>
        <v>41</v>
      </c>
      <c r="L70" s="7">
        <f>AG70+BA70</f>
        <v>29</v>
      </c>
      <c r="M70" s="7">
        <f>AH70+BB70</f>
        <v>15</v>
      </c>
      <c r="N70" s="7">
        <f>AI70+BC70</f>
        <v>15</v>
      </c>
      <c r="O70" s="7">
        <f>AJ70+BD70</f>
        <v>3</v>
      </c>
      <c r="P70" s="7">
        <f>AK70+BE70</f>
        <v>15</v>
      </c>
      <c r="Q70" s="7">
        <f>AL70+BF70</f>
        <v>49</v>
      </c>
      <c r="R70" s="9">
        <f>L70/((K70*3)+L70)</f>
        <v>0.19078947368421054</v>
      </c>
      <c r="S70" s="15">
        <f>(P70+L70)/K70</f>
        <v>1.0731707317073171</v>
      </c>
      <c r="T70" s="16">
        <f>Q70/P70</f>
        <v>3.2666666666666666</v>
      </c>
      <c r="U70" s="17">
        <f>Q70/(K70/9)</f>
        <v>10.75609756097561</v>
      </c>
      <c r="V70" s="7" t="str">
        <f>B70</f>
        <v>Kela</v>
      </c>
      <c r="W70" s="7" t="str">
        <f>A70</f>
        <v>Keone</v>
      </c>
      <c r="X70" s="7" t="str">
        <f>C70</f>
        <v>TEX</v>
      </c>
      <c r="Y70">
        <v>0</v>
      </c>
      <c r="Z70">
        <v>0</v>
      </c>
      <c r="AA70" s="13">
        <f>AI70/(AF70/9)</f>
        <v>3.375</v>
      </c>
      <c r="AB70">
        <v>9</v>
      </c>
      <c r="AC70">
        <v>0</v>
      </c>
      <c r="AD70">
        <v>1</v>
      </c>
      <c r="AE70">
        <v>1</v>
      </c>
      <c r="AF70" s="14">
        <v>8</v>
      </c>
      <c r="AG70">
        <v>4</v>
      </c>
      <c r="AH70">
        <v>3</v>
      </c>
      <c r="AI70">
        <v>3</v>
      </c>
      <c r="AJ70">
        <v>1</v>
      </c>
      <c r="AK70">
        <v>4</v>
      </c>
      <c r="AL70">
        <v>9</v>
      </c>
      <c r="AM70" s="9">
        <f>AG70/((AF70*3)+AG70)</f>
        <v>0.14285714285714285</v>
      </c>
      <c r="AN70" s="15">
        <f>(AK70+AG70)/AF70</f>
        <v>1</v>
      </c>
      <c r="AO70" s="17">
        <f>AL70/(AF70/9)</f>
        <v>10.125</v>
      </c>
      <c r="AP70" s="7" t="str">
        <f>V70</f>
        <v>Kela</v>
      </c>
      <c r="AQ70" s="7" t="str">
        <f>W70</f>
        <v>Keone</v>
      </c>
      <c r="AR70" s="7" t="str">
        <f>X70</f>
        <v>TEX</v>
      </c>
      <c r="AS70">
        <v>3</v>
      </c>
      <c r="AT70">
        <v>3</v>
      </c>
      <c r="AU70" s="13">
        <f>BC70/(AZ70/9)</f>
        <v>3.272727272727273</v>
      </c>
      <c r="AV70">
        <v>35</v>
      </c>
      <c r="AW70">
        <v>0</v>
      </c>
      <c r="AX70">
        <v>23</v>
      </c>
      <c r="AY70">
        <v>23</v>
      </c>
      <c r="AZ70" s="14">
        <v>33</v>
      </c>
      <c r="BA70">
        <v>25</v>
      </c>
      <c r="BB70">
        <v>12</v>
      </c>
      <c r="BC70">
        <v>12</v>
      </c>
      <c r="BD70">
        <v>2</v>
      </c>
      <c r="BE70">
        <v>11</v>
      </c>
      <c r="BF70">
        <v>40</v>
      </c>
      <c r="BG70" s="9">
        <f>BA70/((AZ70*3)+BA70)</f>
        <v>0.20161290322580644</v>
      </c>
      <c r="BH70" s="15">
        <f>(BE70+BA70)/AZ70</f>
        <v>1.0909090909090908</v>
      </c>
      <c r="BI70" s="17">
        <f>BF70/(AZ70/9)</f>
        <v>10.90909090909091</v>
      </c>
    </row>
    <row r="71" spans="1:61" ht="12.75">
      <c r="A71" t="s">
        <v>491</v>
      </c>
      <c r="B71" t="s">
        <v>492</v>
      </c>
      <c r="C71" t="s">
        <v>32</v>
      </c>
      <c r="D71" s="7">
        <f>Y71+AS71</f>
        <v>12</v>
      </c>
      <c r="E71" s="7">
        <f>Z71+AT71</f>
        <v>13</v>
      </c>
      <c r="F71" s="13">
        <f>N71/(K71/9)</f>
        <v>3.9306759098786834</v>
      </c>
      <c r="G71" s="7">
        <f>AB71+AV71</f>
        <v>32</v>
      </c>
      <c r="H71" s="7">
        <f>AC71+AW71</f>
        <v>32</v>
      </c>
      <c r="I71" s="7">
        <f>AD71+AX71</f>
        <v>0</v>
      </c>
      <c r="J71" s="7">
        <f>AE71+AY71</f>
        <v>0</v>
      </c>
      <c r="K71" s="14">
        <f>AF71+AZ71</f>
        <v>192.33333333333331</v>
      </c>
      <c r="L71" s="7">
        <f>AG71+BA71</f>
        <v>194</v>
      </c>
      <c r="M71" s="7">
        <f>AH71+BB71</f>
        <v>90</v>
      </c>
      <c r="N71" s="7">
        <f>AI71+BC71</f>
        <v>84</v>
      </c>
      <c r="O71" s="7">
        <f>AJ71+BD71</f>
        <v>21</v>
      </c>
      <c r="P71" s="7">
        <f>AK71+BE71</f>
        <v>62</v>
      </c>
      <c r="Q71" s="7">
        <f>AL71+BF71</f>
        <v>149</v>
      </c>
      <c r="R71" s="9">
        <f>L71/((K71*3)+L71)</f>
        <v>0.251621271076524</v>
      </c>
      <c r="S71" s="15">
        <f>(P71+L71)/K71</f>
        <v>1.3310225303292895</v>
      </c>
      <c r="T71" s="16">
        <f>Q71/P71</f>
        <v>2.403225806451613</v>
      </c>
      <c r="U71" s="17">
        <f>Q71/(K71/9)</f>
        <v>6.972270363951474</v>
      </c>
      <c r="V71" s="7" t="str">
        <f>B71</f>
        <v>Keuchel</v>
      </c>
      <c r="W71" s="7" t="str">
        <f>A71</f>
        <v>Dallas</v>
      </c>
      <c r="X71" s="7" t="str">
        <f>C71</f>
        <v>HOU</v>
      </c>
      <c r="Y71">
        <v>5</v>
      </c>
      <c r="Z71">
        <v>5</v>
      </c>
      <c r="AA71" s="13">
        <f>AI71/(AF71/9)</f>
        <v>4.242857142857143</v>
      </c>
      <c r="AB71">
        <v>12</v>
      </c>
      <c r="AC71">
        <v>12</v>
      </c>
      <c r="AD71">
        <v>0</v>
      </c>
      <c r="AE71">
        <v>0</v>
      </c>
      <c r="AF71" s="14">
        <v>70</v>
      </c>
      <c r="AG71">
        <v>68</v>
      </c>
      <c r="AH71">
        <v>35</v>
      </c>
      <c r="AI71">
        <v>33</v>
      </c>
      <c r="AJ71">
        <v>9</v>
      </c>
      <c r="AK71">
        <v>29</v>
      </c>
      <c r="AL71">
        <v>56</v>
      </c>
      <c r="AM71" s="9">
        <f>AG71/((AF71*3)+AG71)</f>
        <v>0.2446043165467626</v>
      </c>
      <c r="AN71" s="15">
        <f>(AK71+AG71)/AF71</f>
        <v>1.3857142857142857</v>
      </c>
      <c r="AO71" s="17">
        <f>AL71/(AF71/9)</f>
        <v>7.2</v>
      </c>
      <c r="AP71" s="7" t="str">
        <f>V71</f>
        <v>Keuchel</v>
      </c>
      <c r="AQ71" s="7" t="str">
        <f>W71</f>
        <v>Dallas</v>
      </c>
      <c r="AR71" s="7" t="str">
        <f>X71</f>
        <v>HOU</v>
      </c>
      <c r="AS71">
        <v>7</v>
      </c>
      <c r="AT71">
        <v>8</v>
      </c>
      <c r="AU71" s="13">
        <f>BC71/(AZ71/9)</f>
        <v>3.7520435967302457</v>
      </c>
      <c r="AV71">
        <v>20</v>
      </c>
      <c r="AW71">
        <v>20</v>
      </c>
      <c r="AX71">
        <v>0</v>
      </c>
      <c r="AY71">
        <v>0</v>
      </c>
      <c r="AZ71" s="14">
        <v>122.33333333333333</v>
      </c>
      <c r="BA71">
        <v>126</v>
      </c>
      <c r="BB71">
        <v>55</v>
      </c>
      <c r="BC71">
        <v>51</v>
      </c>
      <c r="BD71">
        <v>12</v>
      </c>
      <c r="BE71">
        <v>33</v>
      </c>
      <c r="BF71">
        <v>93</v>
      </c>
      <c r="BG71" s="9">
        <f>BA71/((AZ71*3)+BA71)</f>
        <v>0.25557809330628806</v>
      </c>
      <c r="BH71" s="15">
        <f>(BE71+BA71)/AZ71</f>
        <v>1.2997275204359673</v>
      </c>
      <c r="BI71" s="17">
        <f>BF71/(AZ71/9)</f>
        <v>6.8419618528610355</v>
      </c>
    </row>
    <row r="72" spans="1:61" ht="12.75">
      <c r="A72" t="s">
        <v>493</v>
      </c>
      <c r="B72" t="s">
        <v>494</v>
      </c>
      <c r="C72" t="s">
        <v>66</v>
      </c>
      <c r="D72" s="7">
        <f>Y72+AS72</f>
        <v>5</v>
      </c>
      <c r="E72" s="7">
        <f>Z72+AT72</f>
        <v>1</v>
      </c>
      <c r="F72" s="13">
        <f>N72/(K72/9)</f>
        <v>1.75</v>
      </c>
      <c r="G72" s="7">
        <f>AB72+AV72</f>
        <v>72</v>
      </c>
      <c r="H72" s="7">
        <f>AC72+AW72</f>
        <v>0</v>
      </c>
      <c r="I72" s="7">
        <f>AD72+AX72</f>
        <v>42</v>
      </c>
      <c r="J72" s="7">
        <f>AE72+AY72</f>
        <v>46</v>
      </c>
      <c r="K72" s="14">
        <f>AF72+AZ72</f>
        <v>72</v>
      </c>
      <c r="L72" s="7">
        <f>AG72+BA72</f>
        <v>39</v>
      </c>
      <c r="M72" s="7">
        <f>AH72+BB72</f>
        <v>14</v>
      </c>
      <c r="N72" s="7">
        <f>AI72+BC72</f>
        <v>14</v>
      </c>
      <c r="O72" s="7">
        <f>AJ72+BD72</f>
        <v>9</v>
      </c>
      <c r="P72" s="7">
        <f>AK72+BE72</f>
        <v>25</v>
      </c>
      <c r="Q72" s="7">
        <f>AL72+BF72</f>
        <v>120</v>
      </c>
      <c r="R72" s="9">
        <f>L72/((K72*3)+L72)</f>
        <v>0.15294117647058825</v>
      </c>
      <c r="S72" s="15">
        <f>(P72+L72)/K72</f>
        <v>0.8888888888888888</v>
      </c>
      <c r="T72" s="16">
        <f>Q72/P72</f>
        <v>4.8</v>
      </c>
      <c r="U72" s="17">
        <f>Q72/(K72/9)</f>
        <v>15</v>
      </c>
      <c r="V72" s="7" t="str">
        <f>B72</f>
        <v>Kimbrel</v>
      </c>
      <c r="W72" s="7" t="str">
        <f>A72</f>
        <v>Craig</v>
      </c>
      <c r="X72" s="7" t="str">
        <f>C72</f>
        <v>BOS</v>
      </c>
      <c r="Y72">
        <v>3</v>
      </c>
      <c r="Z72">
        <v>0</v>
      </c>
      <c r="AA72" s="13">
        <f>AI72/(AF72/9)</f>
        <v>1.7234042553191489</v>
      </c>
      <c r="AB72">
        <v>31</v>
      </c>
      <c r="AC72">
        <v>0</v>
      </c>
      <c r="AD72">
        <v>12</v>
      </c>
      <c r="AE72">
        <v>14</v>
      </c>
      <c r="AF72" s="14">
        <v>31.333333333333332</v>
      </c>
      <c r="AG72">
        <v>19</v>
      </c>
      <c r="AH72">
        <v>6</v>
      </c>
      <c r="AI72">
        <v>6</v>
      </c>
      <c r="AJ72">
        <v>4</v>
      </c>
      <c r="AK72">
        <v>9</v>
      </c>
      <c r="AL72">
        <v>58</v>
      </c>
      <c r="AM72" s="9">
        <f>AG72/((AF72*3)+AG72)</f>
        <v>0.168141592920354</v>
      </c>
      <c r="AN72" s="15">
        <f>(AK72+AG72)/AF72</f>
        <v>0.8936170212765958</v>
      </c>
      <c r="AO72" s="17">
        <f>AL72/(AF72/9)</f>
        <v>16.659574468085108</v>
      </c>
      <c r="AP72" s="7" t="str">
        <f>V72</f>
        <v>Kimbrel</v>
      </c>
      <c r="AQ72" s="7" t="str">
        <f>W72</f>
        <v>Craig</v>
      </c>
      <c r="AR72" s="7" t="str">
        <f>X72</f>
        <v>BOS</v>
      </c>
      <c r="AS72">
        <v>2</v>
      </c>
      <c r="AT72">
        <v>1</v>
      </c>
      <c r="AU72" s="13">
        <f>BC72/(AZ72/9)</f>
        <v>1.7704918032786887</v>
      </c>
      <c r="AV72">
        <v>41</v>
      </c>
      <c r="AW72">
        <v>0</v>
      </c>
      <c r="AX72">
        <v>30</v>
      </c>
      <c r="AY72">
        <v>32</v>
      </c>
      <c r="AZ72" s="14">
        <v>40.666666666666664</v>
      </c>
      <c r="BA72">
        <v>20</v>
      </c>
      <c r="BB72">
        <v>8</v>
      </c>
      <c r="BC72">
        <v>8</v>
      </c>
      <c r="BD72">
        <v>5</v>
      </c>
      <c r="BE72">
        <v>16</v>
      </c>
      <c r="BF72">
        <v>62</v>
      </c>
      <c r="BG72" s="9">
        <f>BA72/((AZ72*3)+BA72)</f>
        <v>0.14084507042253522</v>
      </c>
      <c r="BH72" s="15">
        <f>(BE72+BA72)/AZ72</f>
        <v>0.8852459016393444</v>
      </c>
      <c r="BI72" s="17">
        <f>BF72/(AZ72/9)</f>
        <v>13.721311475409838</v>
      </c>
    </row>
    <row r="73" spans="1:61" ht="12.75">
      <c r="A73" t="s">
        <v>132</v>
      </c>
      <c r="B73" t="s">
        <v>495</v>
      </c>
      <c r="C73" t="s">
        <v>76</v>
      </c>
      <c r="D73" s="7">
        <f>Y73+AS73</f>
        <v>23</v>
      </c>
      <c r="E73" s="7">
        <f>Z73+AT73</f>
        <v>6</v>
      </c>
      <c r="F73" s="13">
        <f>N73/(K73/9)</f>
        <v>2.3237704918032787</v>
      </c>
      <c r="G73" s="7">
        <f>AB73+AV73</f>
        <v>35</v>
      </c>
      <c r="H73" s="7">
        <f>AC73+AW73</f>
        <v>35</v>
      </c>
      <c r="I73" s="7">
        <f>AD73+AX73</f>
        <v>0</v>
      </c>
      <c r="J73" s="7">
        <f>AE73+AY73</f>
        <v>0</v>
      </c>
      <c r="K73" s="14">
        <f>AF73+AZ73</f>
        <v>244</v>
      </c>
      <c r="L73" s="7">
        <f>AG73+BA73</f>
        <v>177</v>
      </c>
      <c r="M73" s="7">
        <f>AH73+BB73</f>
        <v>67</v>
      </c>
      <c r="N73" s="7">
        <f>AI73+BC73</f>
        <v>63</v>
      </c>
      <c r="O73" s="7">
        <f>AJ73+BD73</f>
        <v>32</v>
      </c>
      <c r="P73" s="7">
        <f>AK73+BE73</f>
        <v>29</v>
      </c>
      <c r="Q73" s="7">
        <f>AL73+BF73</f>
        <v>274</v>
      </c>
      <c r="R73" s="9">
        <f>L73/((K73*3)+L73)</f>
        <v>0.19471947194719472</v>
      </c>
      <c r="S73" s="15">
        <f>(P73+L73)/K73</f>
        <v>0.8442622950819673</v>
      </c>
      <c r="T73" s="16">
        <f>Q73/P73</f>
        <v>9.448275862068966</v>
      </c>
      <c r="U73" s="17">
        <f>Q73/(K73/9)</f>
        <v>10.10655737704918</v>
      </c>
      <c r="V73" s="7" t="str">
        <f>B73</f>
        <v>Kluber</v>
      </c>
      <c r="W73" s="7" t="str">
        <f>A73</f>
        <v>Corey</v>
      </c>
      <c r="X73" s="7" t="str">
        <f>C73</f>
        <v>CLE</v>
      </c>
      <c r="Y73">
        <v>11</v>
      </c>
      <c r="Z73">
        <v>1</v>
      </c>
      <c r="AA73" s="13">
        <f>AI73/(AF73/9)</f>
        <v>1.7945619335347431</v>
      </c>
      <c r="AB73">
        <v>15</v>
      </c>
      <c r="AC73">
        <v>15</v>
      </c>
      <c r="AD73">
        <v>0</v>
      </c>
      <c r="AE73">
        <v>0</v>
      </c>
      <c r="AF73" s="14">
        <v>110.33333333333333</v>
      </c>
      <c r="AG73">
        <v>73</v>
      </c>
      <c r="AH73">
        <v>24</v>
      </c>
      <c r="AI73">
        <v>22</v>
      </c>
      <c r="AJ73">
        <v>13</v>
      </c>
      <c r="AK73">
        <v>12</v>
      </c>
      <c r="AL73">
        <v>142</v>
      </c>
      <c r="AM73" s="9">
        <f>AG73/((AF73*3)+AG73)</f>
        <v>0.1806930693069307</v>
      </c>
      <c r="AN73" s="15">
        <f>(AK73+AG73)/AF73</f>
        <v>0.770392749244713</v>
      </c>
      <c r="AO73" s="17">
        <f>AL73/(AF73/9)</f>
        <v>11.58308157099698</v>
      </c>
      <c r="AP73" s="7" t="str">
        <f>V73</f>
        <v>Kluber</v>
      </c>
      <c r="AQ73" s="7" t="str">
        <f>W73</f>
        <v>Corey</v>
      </c>
      <c r="AR73" s="7" t="str">
        <f>X73</f>
        <v>CLE</v>
      </c>
      <c r="AS73">
        <v>12</v>
      </c>
      <c r="AT73">
        <v>5</v>
      </c>
      <c r="AU73" s="13">
        <f>BC73/(AZ73/9)</f>
        <v>2.7605985037406486</v>
      </c>
      <c r="AV73">
        <v>20</v>
      </c>
      <c r="AW73">
        <v>20</v>
      </c>
      <c r="AX73">
        <v>0</v>
      </c>
      <c r="AY73">
        <v>0</v>
      </c>
      <c r="AZ73" s="14">
        <v>133.66666666666666</v>
      </c>
      <c r="BA73">
        <v>104</v>
      </c>
      <c r="BB73">
        <v>43</v>
      </c>
      <c r="BC73">
        <v>41</v>
      </c>
      <c r="BD73">
        <v>19</v>
      </c>
      <c r="BE73">
        <v>17</v>
      </c>
      <c r="BF73">
        <v>132</v>
      </c>
      <c r="BG73" s="9">
        <f>BA73/((AZ73*3)+BA73)</f>
        <v>0.20594059405940593</v>
      </c>
      <c r="BH73" s="15">
        <f>(BE73+BA73)/AZ73</f>
        <v>0.9052369077306733</v>
      </c>
      <c r="BI73" s="17">
        <f>BF73/(AZ73/9)</f>
        <v>8.88778054862843</v>
      </c>
    </row>
    <row r="74" spans="1:61" ht="12.75">
      <c r="A74" t="s">
        <v>132</v>
      </c>
      <c r="B74" t="s">
        <v>496</v>
      </c>
      <c r="C74" t="s">
        <v>24</v>
      </c>
      <c r="D74" s="7">
        <f>Y74+AS74</f>
        <v>3</v>
      </c>
      <c r="E74" s="7">
        <f>Z74+AT74</f>
        <v>3</v>
      </c>
      <c r="F74" s="13">
        <f>N74/(K74/9)</f>
        <v>2.745762711864407</v>
      </c>
      <c r="G74" s="7">
        <f>AB74+AV74</f>
        <v>60</v>
      </c>
      <c r="H74" s="7">
        <f>AC74+AW74</f>
        <v>0</v>
      </c>
      <c r="I74" s="7">
        <f>AD74+AX74</f>
        <v>36</v>
      </c>
      <c r="J74" s="7">
        <f>AE74+AY74</f>
        <v>41</v>
      </c>
      <c r="K74" s="14">
        <f>AF74+AZ74</f>
        <v>59</v>
      </c>
      <c r="L74" s="7">
        <f>AG74+BA74</f>
        <v>42</v>
      </c>
      <c r="M74" s="7">
        <f>AH74+BB74</f>
        <v>18</v>
      </c>
      <c r="N74" s="7">
        <f>AI74+BC74</f>
        <v>18</v>
      </c>
      <c r="O74" s="7">
        <f>AJ74+BD74</f>
        <v>8</v>
      </c>
      <c r="P74" s="7">
        <f>AK74+BE74</f>
        <v>26</v>
      </c>
      <c r="Q74" s="7">
        <f>AL74+BF74</f>
        <v>87</v>
      </c>
      <c r="R74" s="9">
        <f>L74/((K74*3)+L74)</f>
        <v>0.1917808219178082</v>
      </c>
      <c r="S74" s="15">
        <f>(P74+L74)/K74</f>
        <v>1.152542372881356</v>
      </c>
      <c r="T74" s="16">
        <f>Q74/P74</f>
        <v>3.3461538461538463</v>
      </c>
      <c r="U74" s="17">
        <f>Q74/(K74/9)</f>
        <v>13.271186440677967</v>
      </c>
      <c r="V74" s="7" t="str">
        <f>B74</f>
        <v>Knebel</v>
      </c>
      <c r="W74" s="7" t="str">
        <f>A74</f>
        <v>Corey</v>
      </c>
      <c r="X74" s="7" t="str">
        <f>C74</f>
        <v>MIL</v>
      </c>
      <c r="Y74">
        <v>1</v>
      </c>
      <c r="Z74">
        <v>2</v>
      </c>
      <c r="AA74" s="13">
        <f>AI74/(AF74/9)</f>
        <v>1.8712871287128714</v>
      </c>
      <c r="AB74">
        <v>33</v>
      </c>
      <c r="AC74">
        <v>0</v>
      </c>
      <c r="AD74">
        <v>25</v>
      </c>
      <c r="AE74">
        <v>27</v>
      </c>
      <c r="AF74" s="14">
        <v>33.666666666666664</v>
      </c>
      <c r="AG74">
        <v>24</v>
      </c>
      <c r="AH74">
        <v>7</v>
      </c>
      <c r="AI74">
        <v>7</v>
      </c>
      <c r="AJ74">
        <v>3</v>
      </c>
      <c r="AK74">
        <v>14</v>
      </c>
      <c r="AL74">
        <v>51</v>
      </c>
      <c r="AM74" s="9">
        <f>AG74/((AF74*3)+AG74)</f>
        <v>0.192</v>
      </c>
      <c r="AN74" s="15">
        <f>(AK74+AG74)/AF74</f>
        <v>1.1287128712871288</v>
      </c>
      <c r="AO74" s="17">
        <f>AL74/(AF74/9)</f>
        <v>13.633663366336634</v>
      </c>
      <c r="AP74" s="7" t="str">
        <f>V74</f>
        <v>Knebel</v>
      </c>
      <c r="AQ74" s="7" t="str">
        <f>W74</f>
        <v>Corey</v>
      </c>
      <c r="AR74" s="7" t="str">
        <f>X74</f>
        <v>MIL</v>
      </c>
      <c r="AS74">
        <v>2</v>
      </c>
      <c r="AT74">
        <v>1</v>
      </c>
      <c r="AU74" s="13">
        <f>BC74/(AZ74/9)</f>
        <v>3.9078947368421053</v>
      </c>
      <c r="AV74">
        <v>27</v>
      </c>
      <c r="AW74">
        <v>0</v>
      </c>
      <c r="AX74">
        <v>11</v>
      </c>
      <c r="AY74">
        <v>14</v>
      </c>
      <c r="AZ74" s="14">
        <v>25.333333333333332</v>
      </c>
      <c r="BA74">
        <v>18</v>
      </c>
      <c r="BB74">
        <v>11</v>
      </c>
      <c r="BC74">
        <v>11</v>
      </c>
      <c r="BD74">
        <v>5</v>
      </c>
      <c r="BE74">
        <v>12</v>
      </c>
      <c r="BF74">
        <v>36</v>
      </c>
      <c r="BG74" s="9">
        <f>BA74/((AZ74*3)+BA74)</f>
        <v>0.19148936170212766</v>
      </c>
      <c r="BH74" s="15">
        <f>(BE74+BA74)/AZ74</f>
        <v>1.1842105263157896</v>
      </c>
      <c r="BI74" s="17">
        <f>BF74/(AZ74/9)</f>
        <v>12.789473684210526</v>
      </c>
    </row>
    <row r="75" spans="1:61" ht="12.75">
      <c r="A75" t="s">
        <v>497</v>
      </c>
      <c r="B75" t="s">
        <v>498</v>
      </c>
      <c r="C75" t="s">
        <v>57</v>
      </c>
      <c r="D75" s="7">
        <f>Y75+AS75</f>
        <v>10</v>
      </c>
      <c r="E75" s="7">
        <f>Z75+AT75</f>
        <v>10</v>
      </c>
      <c r="F75" s="13">
        <f>N75/(K75/9)</f>
        <v>4.127388535031847</v>
      </c>
      <c r="G75" s="7">
        <f>AB75+AV75</f>
        <v>29</v>
      </c>
      <c r="H75" s="7">
        <f>AC75+AW75</f>
        <v>29</v>
      </c>
      <c r="I75" s="7">
        <f>AD75+AX75</f>
        <v>0</v>
      </c>
      <c r="J75" s="7">
        <f>AE75+AY75</f>
        <v>0</v>
      </c>
      <c r="K75" s="14">
        <f>AF75+AZ75</f>
        <v>157</v>
      </c>
      <c r="L75" s="7">
        <f>AG75+BA75</f>
        <v>157</v>
      </c>
      <c r="M75" s="7">
        <f>AH75+BB75</f>
        <v>78</v>
      </c>
      <c r="N75" s="7">
        <f>AI75+BC75</f>
        <v>72</v>
      </c>
      <c r="O75" s="7">
        <f>AJ75+BD75</f>
        <v>22</v>
      </c>
      <c r="P75" s="7">
        <f>AK75+BE75</f>
        <v>70</v>
      </c>
      <c r="Q75" s="7">
        <f>AL75+BF75</f>
        <v>154</v>
      </c>
      <c r="R75" s="9">
        <f>L75/((K75*3)+L75)</f>
        <v>0.25</v>
      </c>
      <c r="S75" s="15">
        <f>(P75+L75)/K75</f>
        <v>1.4458598726114649</v>
      </c>
      <c r="T75" s="16">
        <f>Q75/P75</f>
        <v>2.2</v>
      </c>
      <c r="U75" s="17">
        <f>Q75/(K75/9)</f>
        <v>8.828025477707007</v>
      </c>
      <c r="V75" s="7" t="str">
        <f>B75</f>
        <v>Kuhl</v>
      </c>
      <c r="W75" s="7" t="str">
        <f>A75</f>
        <v>Chad</v>
      </c>
      <c r="X75" s="7" t="str">
        <f>C75</f>
        <v>PIT</v>
      </c>
      <c r="Y75">
        <v>5</v>
      </c>
      <c r="Z75">
        <v>5</v>
      </c>
      <c r="AA75" s="13">
        <f>AI75/(AF75/9)</f>
        <v>3.625</v>
      </c>
      <c r="AB75">
        <v>13</v>
      </c>
      <c r="AC75">
        <v>13</v>
      </c>
      <c r="AD75">
        <v>0</v>
      </c>
      <c r="AE75">
        <v>0</v>
      </c>
      <c r="AF75" s="14">
        <v>72</v>
      </c>
      <c r="AG75">
        <v>68</v>
      </c>
      <c r="AH75">
        <v>31</v>
      </c>
      <c r="AI75">
        <v>29</v>
      </c>
      <c r="AJ75">
        <v>8</v>
      </c>
      <c r="AK75">
        <v>37</v>
      </c>
      <c r="AL75">
        <v>73</v>
      </c>
      <c r="AM75" s="9">
        <f>AG75/((AF75*3)+AG75)</f>
        <v>0.23943661971830985</v>
      </c>
      <c r="AN75" s="15">
        <f>(AK75+AG75)/AF75</f>
        <v>1.4583333333333333</v>
      </c>
      <c r="AO75" s="17">
        <f>AL75/(AF75/9)</f>
        <v>9.125</v>
      </c>
      <c r="AP75" s="7" t="str">
        <f>V75</f>
        <v>Kuhl</v>
      </c>
      <c r="AQ75" s="7" t="str">
        <f>W75</f>
        <v>Chad</v>
      </c>
      <c r="AR75" s="7" t="str">
        <f>X75</f>
        <v>PIT</v>
      </c>
      <c r="AS75">
        <v>5</v>
      </c>
      <c r="AT75">
        <v>5</v>
      </c>
      <c r="AU75" s="13">
        <f>BC75/(AZ75/9)</f>
        <v>4.552941176470588</v>
      </c>
      <c r="AV75">
        <v>16</v>
      </c>
      <c r="AW75">
        <v>16</v>
      </c>
      <c r="AX75">
        <v>0</v>
      </c>
      <c r="AY75">
        <v>0</v>
      </c>
      <c r="AZ75" s="14">
        <v>85</v>
      </c>
      <c r="BA75">
        <v>89</v>
      </c>
      <c r="BB75">
        <v>47</v>
      </c>
      <c r="BC75">
        <v>43</v>
      </c>
      <c r="BD75">
        <v>14</v>
      </c>
      <c r="BE75">
        <v>33</v>
      </c>
      <c r="BF75">
        <v>81</v>
      </c>
      <c r="BG75" s="9">
        <f>BA75/((AZ75*3)+BA75)</f>
        <v>0.25872093023255816</v>
      </c>
      <c r="BH75" s="15">
        <f>(BE75+BA75)/AZ75</f>
        <v>1.4352941176470588</v>
      </c>
      <c r="BI75" s="17">
        <f>BF75/(AZ75/9)</f>
        <v>8.576470588235294</v>
      </c>
    </row>
    <row r="76" spans="1:61" ht="12.75">
      <c r="A76" t="s">
        <v>220</v>
      </c>
      <c r="B76" t="s">
        <v>499</v>
      </c>
      <c r="C76" t="s">
        <v>49</v>
      </c>
      <c r="D76" s="7">
        <f>Y76+AS76</f>
        <v>7</v>
      </c>
      <c r="E76" s="7">
        <f>Z76+AT76</f>
        <v>3</v>
      </c>
      <c r="F76" s="13">
        <f>N76/(K76/9)</f>
        <v>3.75</v>
      </c>
      <c r="G76" s="7">
        <f>AB76+AV76</f>
        <v>14</v>
      </c>
      <c r="H76" s="7">
        <f>AC76+AW76</f>
        <v>13</v>
      </c>
      <c r="I76" s="7">
        <f>AD76+AX76</f>
        <v>0</v>
      </c>
      <c r="J76" s="7">
        <f>AE76+AY76</f>
        <v>0</v>
      </c>
      <c r="K76" s="14">
        <f>AF76+AZ76</f>
        <v>72</v>
      </c>
      <c r="L76" s="7">
        <f>AG76+BA76</f>
        <v>64</v>
      </c>
      <c r="M76" s="7">
        <f>AH76+BB76</f>
        <v>32</v>
      </c>
      <c r="N76" s="7">
        <f>AI76+BC76</f>
        <v>30</v>
      </c>
      <c r="O76" s="7">
        <f>AJ76+BD76</f>
        <v>12</v>
      </c>
      <c r="P76" s="7">
        <f>AK76+BE76</f>
        <v>23</v>
      </c>
      <c r="Q76" s="7">
        <f>AL76+BF76</f>
        <v>63</v>
      </c>
      <c r="R76" s="9">
        <f>L76/((K76*3)+L76)</f>
        <v>0.22857142857142856</v>
      </c>
      <c r="S76" s="15">
        <f>(P76+L76)/K76</f>
        <v>1.2083333333333333</v>
      </c>
      <c r="T76" s="16">
        <f>Q76/P76</f>
        <v>2.739130434782609</v>
      </c>
      <c r="U76" s="17">
        <f>Q76/(K76/9)</f>
        <v>7.875</v>
      </c>
      <c r="V76" s="7" t="str">
        <f>B76</f>
        <v>Lackey</v>
      </c>
      <c r="W76" s="7" t="str">
        <f>A76</f>
        <v>John</v>
      </c>
      <c r="X76" s="7" t="str">
        <f>C76</f>
        <v>CHC</v>
      </c>
      <c r="Y76">
        <v>7</v>
      </c>
      <c r="Z76">
        <v>3</v>
      </c>
      <c r="AA76" s="13">
        <f>AI76/(AF76/9)</f>
        <v>3.75</v>
      </c>
      <c r="AB76">
        <v>14</v>
      </c>
      <c r="AC76">
        <v>13</v>
      </c>
      <c r="AD76">
        <v>0</v>
      </c>
      <c r="AE76">
        <v>0</v>
      </c>
      <c r="AF76" s="14">
        <v>72</v>
      </c>
      <c r="AG76">
        <v>64</v>
      </c>
      <c r="AH76">
        <v>32</v>
      </c>
      <c r="AI76">
        <v>30</v>
      </c>
      <c r="AJ76">
        <v>12</v>
      </c>
      <c r="AK76">
        <v>23</v>
      </c>
      <c r="AL76">
        <v>63</v>
      </c>
      <c r="AM76" s="9">
        <f>AG76/((AF76*3)+AG76)</f>
        <v>0.22857142857142856</v>
      </c>
      <c r="AN76" s="15">
        <f>(AK76+AG76)/AF76</f>
        <v>1.2083333333333333</v>
      </c>
      <c r="AO76" s="17">
        <f>AL76/(AF76/9)</f>
        <v>7.875</v>
      </c>
      <c r="AP76" s="7" t="str">
        <f>V76</f>
        <v>Lackey</v>
      </c>
      <c r="AQ76" s="7" t="str">
        <f>W76</f>
        <v>John</v>
      </c>
      <c r="AR76" s="7" t="str">
        <f>X76</f>
        <v>CHC</v>
      </c>
      <c r="AS76">
        <v>0</v>
      </c>
      <c r="AT76">
        <v>0</v>
      </c>
      <c r="AU76" s="13" t="e">
        <f>BC76/(AZ76/9)</f>
        <v>#DIV/0!</v>
      </c>
      <c r="AV76">
        <v>0</v>
      </c>
      <c r="AW76">
        <v>0</v>
      </c>
      <c r="AX76">
        <v>0</v>
      </c>
      <c r="AY76">
        <v>0</v>
      </c>
      <c r="AZ76" s="14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 s="9" t="e">
        <f>BA76/((AZ76*3)+BA76)</f>
        <v>#DIV/0!</v>
      </c>
      <c r="BH76" s="15" t="e">
        <f>(BE76+BA76)/AZ76</f>
        <v>#DIV/0!</v>
      </c>
      <c r="BI76" s="17" t="e">
        <f>BF76/(AZ76/9)</f>
        <v>#DIV/0!</v>
      </c>
    </row>
    <row r="77" spans="1:61" ht="12.75">
      <c r="A77" t="s">
        <v>500</v>
      </c>
      <c r="B77" t="s">
        <v>501</v>
      </c>
      <c r="C77" t="s">
        <v>269</v>
      </c>
      <c r="D77" s="7">
        <f>Y77+AS77</f>
        <v>4</v>
      </c>
      <c r="E77" s="7">
        <f>Z77+AT77</f>
        <v>5</v>
      </c>
      <c r="F77" s="13">
        <f>N77/(K77/9)</f>
        <v>3.804545454545455</v>
      </c>
      <c r="G77" s="7">
        <f>AB77+AV77</f>
        <v>13</v>
      </c>
      <c r="H77" s="7">
        <f>AC77+AW77</f>
        <v>13</v>
      </c>
      <c r="I77" s="7">
        <f>AD77+AX77</f>
        <v>0</v>
      </c>
      <c r="J77" s="7">
        <f>AE77+AY77</f>
        <v>0</v>
      </c>
      <c r="K77" s="14">
        <f>AF77+AZ77</f>
        <v>73.33333333333333</v>
      </c>
      <c r="L77" s="7">
        <f>AG77+BA77</f>
        <v>52</v>
      </c>
      <c r="M77" s="7">
        <f>AH77+BB77</f>
        <v>32</v>
      </c>
      <c r="N77" s="7">
        <f>AI77+BC77</f>
        <v>31</v>
      </c>
      <c r="O77" s="7">
        <f>AJ77+BD77</f>
        <v>8</v>
      </c>
      <c r="P77" s="7">
        <f>AK77+BE77</f>
        <v>39</v>
      </c>
      <c r="Q77" s="7">
        <f>AL77+BF77</f>
        <v>84</v>
      </c>
      <c r="R77" s="9">
        <f>L77/((K77*3)+L77)</f>
        <v>0.19117647058823528</v>
      </c>
      <c r="S77" s="15">
        <f>(P77+L77)/K77</f>
        <v>1.240909090909091</v>
      </c>
      <c r="T77" s="16">
        <f>Q77/P77</f>
        <v>2.1538461538461537</v>
      </c>
      <c r="U77" s="17">
        <f>Q77/(K77/9)</f>
        <v>10.30909090909091</v>
      </c>
      <c r="V77" s="7" t="str">
        <f>B77</f>
        <v>Lamet</v>
      </c>
      <c r="W77" s="7" t="str">
        <f>A77</f>
        <v>Dinelson</v>
      </c>
      <c r="X77" s="7" t="str">
        <f>C77</f>
        <v>SD</v>
      </c>
      <c r="Y77">
        <v>4</v>
      </c>
      <c r="Z77">
        <v>5</v>
      </c>
      <c r="AA77" s="13">
        <f>AI77/(AF77/9)</f>
        <v>3.804545454545455</v>
      </c>
      <c r="AB77">
        <v>13</v>
      </c>
      <c r="AC77">
        <v>13</v>
      </c>
      <c r="AD77">
        <v>0</v>
      </c>
      <c r="AE77">
        <v>0</v>
      </c>
      <c r="AF77" s="14">
        <v>73.33333333333333</v>
      </c>
      <c r="AG77">
        <v>52</v>
      </c>
      <c r="AH77">
        <v>32</v>
      </c>
      <c r="AI77">
        <v>31</v>
      </c>
      <c r="AJ77">
        <v>8</v>
      </c>
      <c r="AK77">
        <v>39</v>
      </c>
      <c r="AL77">
        <v>84</v>
      </c>
      <c r="AM77" s="9">
        <f>AG77/((AF77*3)+AG77)</f>
        <v>0.19117647058823528</v>
      </c>
      <c r="AN77" s="15">
        <f>(AK77+AG77)/AF77</f>
        <v>1.240909090909091</v>
      </c>
      <c r="AO77" s="17">
        <f>AL77/(AF77/9)</f>
        <v>10.30909090909091</v>
      </c>
      <c r="AP77" s="7" t="str">
        <f>V77</f>
        <v>Lamet</v>
      </c>
      <c r="AQ77" s="7" t="str">
        <f>W77</f>
        <v>Dinelson</v>
      </c>
      <c r="AR77" s="7" t="str">
        <f>X77</f>
        <v>SD</v>
      </c>
      <c r="AS77">
        <v>0</v>
      </c>
      <c r="AT77">
        <v>0</v>
      </c>
      <c r="AU77" s="13" t="e">
        <f>BC77/(AZ77/9)</f>
        <v>#DIV/0!</v>
      </c>
      <c r="AV77">
        <v>0</v>
      </c>
      <c r="AW77">
        <v>0</v>
      </c>
      <c r="AX77">
        <v>0</v>
      </c>
      <c r="AY77">
        <v>0</v>
      </c>
      <c r="AZ77" s="14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 s="9" t="e">
        <f>BA77/((AZ77*3)+BA77)</f>
        <v>#DIV/0!</v>
      </c>
      <c r="BH77" s="15" t="e">
        <f>(BE77+BA77)/AZ77</f>
        <v>#DIV/0!</v>
      </c>
      <c r="BI77" s="17" t="e">
        <f>BF77/(AZ77/9)</f>
        <v>#DIV/0!</v>
      </c>
    </row>
    <row r="78" spans="1:61" ht="12.75">
      <c r="A78" t="s">
        <v>262</v>
      </c>
      <c r="B78" t="s">
        <v>502</v>
      </c>
      <c r="C78" t="s">
        <v>503</v>
      </c>
      <c r="D78" s="7">
        <f>Y78+AS78</f>
        <v>12</v>
      </c>
      <c r="E78" s="7">
        <f>Z78+AT78</f>
        <v>12</v>
      </c>
      <c r="F78" s="13">
        <f>N78/(K78/9)</f>
        <v>4.545454545454546</v>
      </c>
      <c r="G78" s="7">
        <f>AB78+AV78</f>
        <v>34</v>
      </c>
      <c r="H78" s="7">
        <f>AC78+AW78</f>
        <v>34</v>
      </c>
      <c r="I78" s="7">
        <f>AD78+AX78</f>
        <v>0</v>
      </c>
      <c r="J78" s="7">
        <f>AE78+AY78</f>
        <v>0</v>
      </c>
      <c r="K78" s="14">
        <f>AF78+AZ78</f>
        <v>198</v>
      </c>
      <c r="L78" s="7">
        <f>AG78+BA78</f>
        <v>232</v>
      </c>
      <c r="M78" s="7">
        <f>AH78+BB78</f>
        <v>111</v>
      </c>
      <c r="N78" s="7">
        <f>AI78+BC78</f>
        <v>100</v>
      </c>
      <c r="O78" s="7">
        <f>AJ78+BD78</f>
        <v>24</v>
      </c>
      <c r="P78" s="7">
        <f>AK78+BE78</f>
        <v>42</v>
      </c>
      <c r="Q78" s="7">
        <f>AL78+BF78</f>
        <v>131</v>
      </c>
      <c r="R78" s="9">
        <f>L78/((K78*3)+L78)</f>
        <v>0.28087167070217917</v>
      </c>
      <c r="S78" s="15">
        <f>(P78+L78)/K78</f>
        <v>1.3838383838383839</v>
      </c>
      <c r="T78" s="16">
        <f>Q78/P78</f>
        <v>3.119047619047619</v>
      </c>
      <c r="U78" s="17">
        <f>Q78/(K78/9)</f>
        <v>5.954545454545454</v>
      </c>
      <c r="V78" s="7" t="str">
        <f>B78</f>
        <v>Leake</v>
      </c>
      <c r="W78" s="7" t="str">
        <f>A78</f>
        <v>Mike</v>
      </c>
      <c r="X78" s="7" t="str">
        <f>C78</f>
        <v>STL / SEA</v>
      </c>
      <c r="Y78" s="11">
        <f>3+1</f>
        <v>4</v>
      </c>
      <c r="Z78" s="11">
        <f>1+5</f>
        <v>6</v>
      </c>
      <c r="AA78" s="13">
        <f>AI78/(AF78/9)</f>
        <v>5.069868995633188</v>
      </c>
      <c r="AB78" s="11">
        <f>5+9</f>
        <v>14</v>
      </c>
      <c r="AC78" s="11">
        <f>5+9</f>
        <v>14</v>
      </c>
      <c r="AD78" s="11">
        <f>0+0</f>
        <v>0</v>
      </c>
      <c r="AE78">
        <f>0+0</f>
        <v>0</v>
      </c>
      <c r="AF78" s="14">
        <v>76.33333333333333</v>
      </c>
      <c r="AG78" s="11">
        <f>32+67</f>
        <v>99</v>
      </c>
      <c r="AH78" s="11">
        <f>10+38</f>
        <v>48</v>
      </c>
      <c r="AI78" s="11">
        <f>9+34</f>
        <v>43</v>
      </c>
      <c r="AJ78" s="11">
        <f>1+7</f>
        <v>8</v>
      </c>
      <c r="AK78" s="11">
        <f>2+11</f>
        <v>13</v>
      </c>
      <c r="AL78" s="11">
        <f>27+29</f>
        <v>56</v>
      </c>
      <c r="AM78" s="9">
        <f>AG78/((AF78*3)+AG78)</f>
        <v>0.3018292682926829</v>
      </c>
      <c r="AN78" s="15">
        <f>(AK78+AG78)/AF78</f>
        <v>1.4672489082969433</v>
      </c>
      <c r="AO78" s="17">
        <f>AL78/(AF78/9)</f>
        <v>6.602620087336245</v>
      </c>
      <c r="AP78" s="7" t="str">
        <f>V78</f>
        <v>Leake</v>
      </c>
      <c r="AQ78" s="7" t="str">
        <f>W78</f>
        <v>Mike</v>
      </c>
      <c r="AR78" s="7" t="str">
        <f>X78</f>
        <v>STL / SEA</v>
      </c>
      <c r="AS78">
        <v>8</v>
      </c>
      <c r="AT78">
        <v>6</v>
      </c>
      <c r="AU78" s="13">
        <f>BC78/(AZ78/9)</f>
        <v>4.2164383561643834</v>
      </c>
      <c r="AV78">
        <v>20</v>
      </c>
      <c r="AW78">
        <v>20</v>
      </c>
      <c r="AX78">
        <v>0</v>
      </c>
      <c r="AY78">
        <v>0</v>
      </c>
      <c r="AZ78" s="14">
        <v>121.66666666666667</v>
      </c>
      <c r="BA78">
        <v>133</v>
      </c>
      <c r="BB78">
        <v>63</v>
      </c>
      <c r="BC78">
        <v>57</v>
      </c>
      <c r="BD78">
        <v>16</v>
      </c>
      <c r="BE78">
        <v>29</v>
      </c>
      <c r="BF78">
        <v>75</v>
      </c>
      <c r="BG78" s="9">
        <f>BA78/((AZ78*3)+BA78)</f>
        <v>0.26706827309236947</v>
      </c>
      <c r="BH78" s="15">
        <f>(BE78+BA78)/AZ78</f>
        <v>1.3315068493150684</v>
      </c>
      <c r="BI78" s="17">
        <f>BF78/(AZ78/9)</f>
        <v>5.547945205479452</v>
      </c>
    </row>
    <row r="79" spans="1:61" ht="12.75">
      <c r="A79" t="s">
        <v>458</v>
      </c>
      <c r="B79" t="s">
        <v>504</v>
      </c>
      <c r="C79" t="s">
        <v>49</v>
      </c>
      <c r="D79" s="7">
        <f>Y79+AS79</f>
        <v>20</v>
      </c>
      <c r="E79" s="7">
        <f>Z79+AT79</f>
        <v>4</v>
      </c>
      <c r="F79" s="13">
        <f>N79/(K79/9)</f>
        <v>3.3200723327305606</v>
      </c>
      <c r="G79" s="7">
        <f>AB79+AV79</f>
        <v>32</v>
      </c>
      <c r="H79" s="7">
        <f>AC79+AW79</f>
        <v>32</v>
      </c>
      <c r="I79" s="7">
        <f>AD79+AX79</f>
        <v>0</v>
      </c>
      <c r="J79" s="7">
        <f>AE79+AY79</f>
        <v>0</v>
      </c>
      <c r="K79" s="14">
        <f>AF79+AZ79</f>
        <v>184.33333333333334</v>
      </c>
      <c r="L79" s="7">
        <f>AG79+BA79</f>
        <v>163</v>
      </c>
      <c r="M79" s="7">
        <f>AH79+BB79</f>
        <v>77</v>
      </c>
      <c r="N79" s="7">
        <f>AI79+BC79</f>
        <v>68</v>
      </c>
      <c r="O79" s="7">
        <f>AJ79+BD79</f>
        <v>24</v>
      </c>
      <c r="P79" s="7">
        <f>AK79+BE79</f>
        <v>64</v>
      </c>
      <c r="Q79" s="7">
        <f>AL79+BF79</f>
        <v>158</v>
      </c>
      <c r="R79" s="9">
        <f>L79/((K79*3)+L79)</f>
        <v>0.2276536312849162</v>
      </c>
      <c r="S79" s="15">
        <f>(P79+L79)/K79</f>
        <v>1.2314647377938517</v>
      </c>
      <c r="T79" s="16">
        <f>Q79/P79</f>
        <v>2.46875</v>
      </c>
      <c r="U79" s="17">
        <f>Q79/(K79/9)</f>
        <v>7.714285714285714</v>
      </c>
      <c r="V79" s="7" t="str">
        <f>B79</f>
        <v>Lester</v>
      </c>
      <c r="W79" s="7" t="str">
        <f>A79</f>
        <v>Jon</v>
      </c>
      <c r="X79" s="7" t="str">
        <f>C79</f>
        <v>CHC</v>
      </c>
      <c r="Y79">
        <v>8</v>
      </c>
      <c r="Z79">
        <v>2</v>
      </c>
      <c r="AA79" s="13">
        <f>AI79/(AF79/9)</f>
        <v>4.458715596330275</v>
      </c>
      <c r="AB79">
        <v>13</v>
      </c>
      <c r="AC79">
        <v>13</v>
      </c>
      <c r="AD79">
        <v>0</v>
      </c>
      <c r="AE79">
        <v>0</v>
      </c>
      <c r="AF79" s="14">
        <v>72.66666666666667</v>
      </c>
      <c r="AG79">
        <v>71</v>
      </c>
      <c r="AH79">
        <v>39</v>
      </c>
      <c r="AI79">
        <v>36</v>
      </c>
      <c r="AJ79">
        <v>11</v>
      </c>
      <c r="AK79">
        <v>23</v>
      </c>
      <c r="AL79">
        <v>70</v>
      </c>
      <c r="AM79" s="9">
        <f>AG79/((AF79*3)+AG79)</f>
        <v>0.24567474048442905</v>
      </c>
      <c r="AN79" s="15">
        <f>(AK79+AG79)/AF79</f>
        <v>1.2935779816513762</v>
      </c>
      <c r="AO79" s="17">
        <f>AL79/(AF79/9)</f>
        <v>8.669724770642201</v>
      </c>
      <c r="AP79" s="7" t="str">
        <f>V79</f>
        <v>Lester</v>
      </c>
      <c r="AQ79" s="7" t="str">
        <f>W79</f>
        <v>Jon</v>
      </c>
      <c r="AR79" s="7" t="str">
        <f>X79</f>
        <v>CHC</v>
      </c>
      <c r="AS79">
        <v>12</v>
      </c>
      <c r="AT79">
        <v>2</v>
      </c>
      <c r="AU79" s="13">
        <f>BC79/(AZ79/9)</f>
        <v>2.5791044776119403</v>
      </c>
      <c r="AV79">
        <v>19</v>
      </c>
      <c r="AW79">
        <v>19</v>
      </c>
      <c r="AX79">
        <v>0</v>
      </c>
      <c r="AY79">
        <v>0</v>
      </c>
      <c r="AZ79" s="14">
        <v>111.66666666666667</v>
      </c>
      <c r="BA79">
        <v>92</v>
      </c>
      <c r="BB79">
        <v>38</v>
      </c>
      <c r="BC79">
        <v>32</v>
      </c>
      <c r="BD79">
        <v>13</v>
      </c>
      <c r="BE79">
        <v>41</v>
      </c>
      <c r="BF79">
        <v>88</v>
      </c>
      <c r="BG79" s="9">
        <f>BA79/((AZ79*3)+BA79)</f>
        <v>0.2154566744730679</v>
      </c>
      <c r="BH79" s="15">
        <f>(BE79+BA79)/AZ79</f>
        <v>1.191044776119403</v>
      </c>
      <c r="BI79" s="17">
        <f>BF79/(AZ79/9)</f>
        <v>7.092537313432835</v>
      </c>
    </row>
    <row r="80" spans="1:61" ht="12.75">
      <c r="A80" t="s">
        <v>505</v>
      </c>
      <c r="B80" t="s">
        <v>506</v>
      </c>
      <c r="C80" t="s">
        <v>21</v>
      </c>
      <c r="D80" s="7">
        <f>Y80+AS80</f>
        <v>7</v>
      </c>
      <c r="E80" s="7">
        <f>Z80+AT80</f>
        <v>10</v>
      </c>
      <c r="F80" s="13">
        <f>N80/(K80/9)</f>
        <v>4.153846153846153</v>
      </c>
      <c r="G80" s="7">
        <f>AB80+AV80</f>
        <v>27</v>
      </c>
      <c r="H80" s="7">
        <f>AC80+AW80</f>
        <v>27</v>
      </c>
      <c r="I80" s="7">
        <f>AD80+AX80</f>
        <v>0</v>
      </c>
      <c r="J80" s="7">
        <f>AE80+AY80</f>
        <v>0</v>
      </c>
      <c r="K80" s="14">
        <f>AF80+AZ80</f>
        <v>160.33333333333334</v>
      </c>
      <c r="L80" s="7">
        <f>AG80+BA80</f>
        <v>152</v>
      </c>
      <c r="M80" s="7">
        <f>AH80+BB80</f>
        <v>84</v>
      </c>
      <c r="N80" s="7">
        <f>AI80+BC80</f>
        <v>74</v>
      </c>
      <c r="O80" s="7">
        <f>AJ80+BD80</f>
        <v>20</v>
      </c>
      <c r="P80" s="7">
        <f>AK80+BE80</f>
        <v>61</v>
      </c>
      <c r="Q80" s="7">
        <f>AL80+BF80</f>
        <v>112</v>
      </c>
      <c r="R80" s="9">
        <f>L80/((K80*3)+L80)</f>
        <v>0.2401263823064771</v>
      </c>
      <c r="S80" s="15">
        <f>(P80+L80)/K80</f>
        <v>1.3284823284823284</v>
      </c>
      <c r="T80" s="16">
        <f>Q80/P80</f>
        <v>1.8360655737704918</v>
      </c>
      <c r="U80" s="17">
        <f>Q80/(K80/9)</f>
        <v>6.286902286902286</v>
      </c>
      <c r="V80" s="7" t="str">
        <f>B80</f>
        <v>Lopez</v>
      </c>
      <c r="W80" s="7" t="str">
        <f>A80</f>
        <v>Reynaldo</v>
      </c>
      <c r="X80" s="7" t="str">
        <f>C80</f>
        <v>CWS</v>
      </c>
      <c r="Y80">
        <v>3</v>
      </c>
      <c r="Z80">
        <v>3</v>
      </c>
      <c r="AA80" s="13">
        <f>AI80/(AF80/9)</f>
        <v>4.720279720279721</v>
      </c>
      <c r="AB80">
        <v>8</v>
      </c>
      <c r="AC80">
        <v>8</v>
      </c>
      <c r="AD80">
        <v>0</v>
      </c>
      <c r="AE80">
        <v>0</v>
      </c>
      <c r="AF80" s="14">
        <v>47.666666666666664</v>
      </c>
      <c r="AG80">
        <v>49</v>
      </c>
      <c r="AH80">
        <v>29</v>
      </c>
      <c r="AI80">
        <v>25</v>
      </c>
      <c r="AJ80">
        <v>7</v>
      </c>
      <c r="AK80">
        <v>14</v>
      </c>
      <c r="AL80">
        <v>30</v>
      </c>
      <c r="AM80" s="9">
        <f>AG80/((AF80*3)+AG80)</f>
        <v>0.2552083333333333</v>
      </c>
      <c r="AN80" s="15">
        <f>(AK80+AG80)/AF80</f>
        <v>1.3216783216783217</v>
      </c>
      <c r="AO80" s="17">
        <f>AL80/(AF80/9)</f>
        <v>5.664335664335665</v>
      </c>
      <c r="AP80" s="7" t="str">
        <f>V80</f>
        <v>Lopez</v>
      </c>
      <c r="AQ80" s="7" t="str">
        <f>W80</f>
        <v>Reynaldo</v>
      </c>
      <c r="AR80" s="7" t="str">
        <f>X80</f>
        <v>CWS</v>
      </c>
      <c r="AS80">
        <v>4</v>
      </c>
      <c r="AT80">
        <v>7</v>
      </c>
      <c r="AU80" s="13">
        <f>BC80/(AZ80/9)</f>
        <v>3.9142011834319526</v>
      </c>
      <c r="AV80">
        <v>19</v>
      </c>
      <c r="AW80">
        <v>19</v>
      </c>
      <c r="AX80">
        <v>0</v>
      </c>
      <c r="AY80">
        <v>0</v>
      </c>
      <c r="AZ80" s="14">
        <v>112.66666666666667</v>
      </c>
      <c r="BA80">
        <v>103</v>
      </c>
      <c r="BB80">
        <v>55</v>
      </c>
      <c r="BC80">
        <v>49</v>
      </c>
      <c r="BD80">
        <v>13</v>
      </c>
      <c r="BE80">
        <v>47</v>
      </c>
      <c r="BF80">
        <v>82</v>
      </c>
      <c r="BG80" s="9">
        <f>BA80/((AZ80*3)+BA80)</f>
        <v>0.23356009070294784</v>
      </c>
      <c r="BH80" s="15">
        <f>(BE80+BA80)/AZ80</f>
        <v>1.331360946745562</v>
      </c>
      <c r="BI80" s="17">
        <f>BF80/(AZ80/9)</f>
        <v>6.550295857988165</v>
      </c>
    </row>
    <row r="81" spans="1:61" ht="12.75">
      <c r="A81" t="s">
        <v>507</v>
      </c>
      <c r="B81" t="s">
        <v>508</v>
      </c>
      <c r="C81" t="s">
        <v>509</v>
      </c>
      <c r="D81" s="7">
        <f>Y81+AS81</f>
        <v>11</v>
      </c>
      <c r="E81" s="7">
        <f>Z81+AT81</f>
        <v>9</v>
      </c>
      <c r="F81" s="13">
        <f>N81/(K81/9)</f>
        <v>4.260456273764259</v>
      </c>
      <c r="G81" s="7">
        <f>AB81+AV81</f>
        <v>33</v>
      </c>
      <c r="H81" s="7">
        <f>AC81+AW81</f>
        <v>33</v>
      </c>
      <c r="I81" s="7">
        <f>AD81+AX81</f>
        <v>0</v>
      </c>
      <c r="J81" s="7">
        <f>AE81+AY81</f>
        <v>0</v>
      </c>
      <c r="K81" s="14">
        <f>AF81+AZ81</f>
        <v>175.33333333333331</v>
      </c>
      <c r="L81" s="7">
        <f>AG81+BA81</f>
        <v>169</v>
      </c>
      <c r="M81" s="7">
        <f>AH81+BB81</f>
        <v>89</v>
      </c>
      <c r="N81" s="7">
        <f>AI81+BC81</f>
        <v>83</v>
      </c>
      <c r="O81" s="7">
        <f>AJ81+BD81</f>
        <v>17</v>
      </c>
      <c r="P81" s="7">
        <f>AK81+BE81</f>
        <v>95</v>
      </c>
      <c r="Q81" s="7">
        <f>AL81+BF81</f>
        <v>151</v>
      </c>
      <c r="R81" s="9">
        <f>L81/((K81*3)+L81)</f>
        <v>0.24316546762589927</v>
      </c>
      <c r="S81" s="15">
        <f>(P81+L81)/K81</f>
        <v>1.5057034220532322</v>
      </c>
      <c r="T81" s="16">
        <f>Q81/P81</f>
        <v>1.5894736842105264</v>
      </c>
      <c r="U81" s="17">
        <f>Q81/(K81/9)</f>
        <v>7.750950570342206</v>
      </c>
      <c r="V81" s="7" t="str">
        <f>B81</f>
        <v>Lynn</v>
      </c>
      <c r="W81" s="7" t="str">
        <f>A81</f>
        <v>Lance</v>
      </c>
      <c r="X81" s="7" t="str">
        <f>C81</f>
        <v>STL / MIN</v>
      </c>
      <c r="Y81">
        <v>4</v>
      </c>
      <c r="Z81">
        <v>2</v>
      </c>
      <c r="AA81" s="13">
        <f>AI81/(AF81/9)</f>
        <v>3.214285714285714</v>
      </c>
      <c r="AB81">
        <v>15</v>
      </c>
      <c r="AC81">
        <v>15</v>
      </c>
      <c r="AD81">
        <v>0</v>
      </c>
      <c r="AE81">
        <v>0</v>
      </c>
      <c r="AF81" s="14">
        <v>84</v>
      </c>
      <c r="AG81">
        <v>73</v>
      </c>
      <c r="AH81">
        <v>33</v>
      </c>
      <c r="AI81">
        <v>30</v>
      </c>
      <c r="AJ81">
        <v>7</v>
      </c>
      <c r="AK81">
        <v>40</v>
      </c>
      <c r="AL81">
        <v>60</v>
      </c>
      <c r="AM81" s="9">
        <f>AG81/((AF81*3)+AG81)</f>
        <v>0.2246153846153846</v>
      </c>
      <c r="AN81" s="15">
        <f>(AK81+AG81)/AF81</f>
        <v>1.3452380952380953</v>
      </c>
      <c r="AO81" s="17">
        <f>AL81/(AF81/9)</f>
        <v>6.428571428571428</v>
      </c>
      <c r="AP81" s="7" t="str">
        <f>V81</f>
        <v>Lynn</v>
      </c>
      <c r="AQ81" s="7" t="str">
        <f>W81</f>
        <v>Lance</v>
      </c>
      <c r="AR81" s="7" t="str">
        <f>X81</f>
        <v>STL / MIN</v>
      </c>
      <c r="AS81">
        <v>7</v>
      </c>
      <c r="AT81">
        <v>7</v>
      </c>
      <c r="AU81" s="13">
        <f>BC81/(AZ81/9)</f>
        <v>5.222627737226278</v>
      </c>
      <c r="AV81">
        <v>18</v>
      </c>
      <c r="AW81">
        <v>18</v>
      </c>
      <c r="AX81">
        <v>0</v>
      </c>
      <c r="AY81">
        <v>0</v>
      </c>
      <c r="AZ81" s="14">
        <v>91.33333333333333</v>
      </c>
      <c r="BA81">
        <v>96</v>
      </c>
      <c r="BB81">
        <v>56</v>
      </c>
      <c r="BC81">
        <v>53</v>
      </c>
      <c r="BD81">
        <v>10</v>
      </c>
      <c r="BE81">
        <v>55</v>
      </c>
      <c r="BF81">
        <v>91</v>
      </c>
      <c r="BG81" s="9">
        <f>BA81/((AZ81*3)+BA81)</f>
        <v>0.2594594594594595</v>
      </c>
      <c r="BH81" s="15">
        <f>(BE81+BA81)/AZ81</f>
        <v>1.6532846715328469</v>
      </c>
      <c r="BI81" s="17">
        <f>BF81/(AZ81/9)</f>
        <v>8.967153284671534</v>
      </c>
    </row>
    <row r="82" spans="1:61" ht="12.75">
      <c r="A82" t="s">
        <v>510</v>
      </c>
      <c r="B82" t="s">
        <v>511</v>
      </c>
      <c r="C82" t="s">
        <v>60</v>
      </c>
      <c r="D82" s="7">
        <f>Y82+AS82</f>
        <v>13</v>
      </c>
      <c r="E82" s="7">
        <f>Z82+AT82</f>
        <v>7</v>
      </c>
      <c r="F82" s="13">
        <f>N82/(K82/9)</f>
        <v>3.4615384615384612</v>
      </c>
      <c r="G82" s="7">
        <f>AB82+AV82</f>
        <v>31</v>
      </c>
      <c r="H82" s="7">
        <f>AC82+AW82</f>
        <v>27</v>
      </c>
      <c r="I82" s="7">
        <f>AD82+AX82</f>
        <v>0</v>
      </c>
      <c r="J82" s="7">
        <f>AE82+AY82</f>
        <v>0</v>
      </c>
      <c r="K82" s="14">
        <f>AF82+AZ82</f>
        <v>143</v>
      </c>
      <c r="L82" s="7">
        <f>AG82+BA82</f>
        <v>123</v>
      </c>
      <c r="M82" s="7">
        <f>AH82+BB82</f>
        <v>63</v>
      </c>
      <c r="N82" s="7">
        <f>AI82+BC82</f>
        <v>55</v>
      </c>
      <c r="O82" s="7">
        <f>AJ82+BD82</f>
        <v>17</v>
      </c>
      <c r="P82" s="7">
        <f>AK82+BE82</f>
        <v>45</v>
      </c>
      <c r="Q82" s="7">
        <f>AL82+BF82</f>
        <v>171</v>
      </c>
      <c r="R82" s="9">
        <f>L82/((K82*3)+L82)</f>
        <v>0.22282608695652173</v>
      </c>
      <c r="S82" s="15">
        <f>(P82+L82)/K82</f>
        <v>1.1748251748251748</v>
      </c>
      <c r="T82" s="16">
        <f>Q82/P82</f>
        <v>3.8</v>
      </c>
      <c r="U82" s="17">
        <f>Q82/(K82/9)</f>
        <v>10.762237762237762</v>
      </c>
      <c r="V82" s="7" t="str">
        <f>B82</f>
        <v>Maeda</v>
      </c>
      <c r="W82" s="7" t="str">
        <f>A82</f>
        <v>Kenta</v>
      </c>
      <c r="X82" s="7" t="str">
        <f>C82</f>
        <v>LAD</v>
      </c>
      <c r="Y82">
        <v>6</v>
      </c>
      <c r="Z82">
        <v>2</v>
      </c>
      <c r="AA82" s="13">
        <f>AI82/(AF82/9)</f>
        <v>3.994082840236686</v>
      </c>
      <c r="AB82">
        <v>13</v>
      </c>
      <c r="AC82">
        <v>11</v>
      </c>
      <c r="AD82">
        <v>0</v>
      </c>
      <c r="AE82">
        <v>0</v>
      </c>
      <c r="AF82" s="14">
        <v>56.333333333333336</v>
      </c>
      <c r="AG82">
        <v>49</v>
      </c>
      <c r="AH82">
        <v>29</v>
      </c>
      <c r="AI82">
        <v>25</v>
      </c>
      <c r="AJ82">
        <v>11</v>
      </c>
      <c r="AK82">
        <v>13</v>
      </c>
      <c r="AL82">
        <v>63</v>
      </c>
      <c r="AM82" s="9">
        <f>AG82/((AF82*3)+AG82)</f>
        <v>0.22477064220183487</v>
      </c>
      <c r="AN82" s="15">
        <f>(AK82+AG82)/AF82</f>
        <v>1.1005917159763312</v>
      </c>
      <c r="AO82" s="17">
        <f>AL82/(AF82/9)</f>
        <v>10.065088757396449</v>
      </c>
      <c r="AP82" s="7" t="str">
        <f>V82</f>
        <v>Maeda</v>
      </c>
      <c r="AQ82" s="7" t="str">
        <f>W82</f>
        <v>Kenta</v>
      </c>
      <c r="AR82" s="7" t="str">
        <f>X82</f>
        <v>LAD</v>
      </c>
      <c r="AS82">
        <v>7</v>
      </c>
      <c r="AT82">
        <v>5</v>
      </c>
      <c r="AU82" s="13">
        <f>BC82/(AZ82/9)</f>
        <v>3.1153846153846154</v>
      </c>
      <c r="AV82">
        <v>18</v>
      </c>
      <c r="AW82">
        <v>16</v>
      </c>
      <c r="AX82">
        <v>0</v>
      </c>
      <c r="AY82">
        <v>0</v>
      </c>
      <c r="AZ82" s="14">
        <v>86.66666666666667</v>
      </c>
      <c r="BA82">
        <v>74</v>
      </c>
      <c r="BB82">
        <v>34</v>
      </c>
      <c r="BC82">
        <v>30</v>
      </c>
      <c r="BD82">
        <v>6</v>
      </c>
      <c r="BE82">
        <v>32</v>
      </c>
      <c r="BF82">
        <v>108</v>
      </c>
      <c r="BG82" s="9">
        <f>BA82/((AZ82*3)+BA82)</f>
        <v>0.2215568862275449</v>
      </c>
      <c r="BH82" s="15">
        <f>(BE82+BA82)/AZ82</f>
        <v>1.223076923076923</v>
      </c>
      <c r="BI82" s="17">
        <f>BF82/(AZ82/9)</f>
        <v>11.215384615384615</v>
      </c>
    </row>
    <row r="83" spans="1:61" ht="12.75">
      <c r="A83" t="s">
        <v>383</v>
      </c>
      <c r="B83" t="s">
        <v>512</v>
      </c>
      <c r="C83" t="s">
        <v>147</v>
      </c>
      <c r="D83" s="7">
        <f>Y83+AS83</f>
        <v>8</v>
      </c>
      <c r="E83" s="7">
        <f>Z83+AT83</f>
        <v>9</v>
      </c>
      <c r="F83" s="13">
        <f>N83/(K83/9)</f>
        <v>3.803867403314917</v>
      </c>
      <c r="G83" s="7">
        <f>AB83+AV83</f>
        <v>23</v>
      </c>
      <c r="H83" s="7">
        <f>AC83+AW83</f>
        <v>23</v>
      </c>
      <c r="I83" s="7">
        <f>AD83+AX83</f>
        <v>0</v>
      </c>
      <c r="J83" s="7">
        <f>AE83+AY83</f>
        <v>0</v>
      </c>
      <c r="K83" s="14">
        <f>AF83+AZ83</f>
        <v>120.66666666666667</v>
      </c>
      <c r="L83" s="7">
        <f>AG83+BA83</f>
        <v>121</v>
      </c>
      <c r="M83" s="7">
        <f>AH83+BB83</f>
        <v>57</v>
      </c>
      <c r="N83" s="7">
        <f>AI83+BC83</f>
        <v>51</v>
      </c>
      <c r="O83" s="7">
        <f>AJ83+BD83</f>
        <v>17</v>
      </c>
      <c r="P83" s="7">
        <f>AK83+BE83</f>
        <v>54</v>
      </c>
      <c r="Q83" s="7">
        <f>AL83+BF83</f>
        <v>112</v>
      </c>
      <c r="R83" s="9">
        <f>L83/((K83*3)+L83)</f>
        <v>0.2505175983436853</v>
      </c>
      <c r="S83" s="15">
        <f>(P83+L83)/K83</f>
        <v>1.4502762430939227</v>
      </c>
      <c r="T83" s="16">
        <f>Q83/P83</f>
        <v>2.074074074074074</v>
      </c>
      <c r="U83" s="17">
        <f>Q83/(K83/9)</f>
        <v>8.353591160220994</v>
      </c>
      <c r="V83" s="7" t="str">
        <f>B83</f>
        <v>Mahle</v>
      </c>
      <c r="W83" s="7" t="str">
        <f>A83</f>
        <v>Tyler</v>
      </c>
      <c r="X83" s="7" t="str">
        <f>C83</f>
        <v>CIN</v>
      </c>
      <c r="Y83">
        <v>1</v>
      </c>
      <c r="Z83">
        <v>2</v>
      </c>
      <c r="AA83" s="13">
        <f>AI83/(AF83/9)</f>
        <v>2.6999999999999997</v>
      </c>
      <c r="AB83">
        <v>4</v>
      </c>
      <c r="AC83">
        <v>4</v>
      </c>
      <c r="AD83">
        <v>0</v>
      </c>
      <c r="AE83">
        <v>0</v>
      </c>
      <c r="AF83" s="14">
        <v>20</v>
      </c>
      <c r="AG83">
        <v>19</v>
      </c>
      <c r="AH83">
        <v>6</v>
      </c>
      <c r="AI83">
        <v>6</v>
      </c>
      <c r="AJ83">
        <v>0</v>
      </c>
      <c r="AK83">
        <v>11</v>
      </c>
      <c r="AL83">
        <v>14</v>
      </c>
      <c r="AM83" s="9">
        <f>AG83/((AF83*3)+AG83)</f>
        <v>0.24050632911392406</v>
      </c>
      <c r="AN83" s="15">
        <f>(AK83+AG83)/AF83</f>
        <v>1.5</v>
      </c>
      <c r="AO83" s="17">
        <f>AL83/(AF83/9)</f>
        <v>6.3</v>
      </c>
      <c r="AP83" s="7" t="str">
        <f>V83</f>
        <v>Mahle</v>
      </c>
      <c r="AQ83" s="7" t="str">
        <f>W83</f>
        <v>Tyler</v>
      </c>
      <c r="AR83" s="7" t="str">
        <f>X83</f>
        <v>CIN</v>
      </c>
      <c r="AS83">
        <v>7</v>
      </c>
      <c r="AT83">
        <v>7</v>
      </c>
      <c r="AU83" s="13">
        <f>BC83/(AZ83/9)</f>
        <v>4.02317880794702</v>
      </c>
      <c r="AV83">
        <v>19</v>
      </c>
      <c r="AW83">
        <v>19</v>
      </c>
      <c r="AX83">
        <v>0</v>
      </c>
      <c r="AY83">
        <v>0</v>
      </c>
      <c r="AZ83" s="14">
        <v>100.66666666666667</v>
      </c>
      <c r="BA83">
        <v>102</v>
      </c>
      <c r="BB83">
        <v>51</v>
      </c>
      <c r="BC83">
        <v>45</v>
      </c>
      <c r="BD83">
        <v>17</v>
      </c>
      <c r="BE83">
        <v>43</v>
      </c>
      <c r="BF83">
        <v>98</v>
      </c>
      <c r="BG83" s="9">
        <f>BA83/((AZ83*3)+BA83)</f>
        <v>0.2524752475247525</v>
      </c>
      <c r="BH83" s="15">
        <f>(BE83+BA83)/AZ83</f>
        <v>1.4403973509933774</v>
      </c>
      <c r="BI83" s="17">
        <f>BF83/(AZ83/9)</f>
        <v>8.76158940397351</v>
      </c>
    </row>
    <row r="84" spans="1:61" ht="12.75">
      <c r="A84" t="s">
        <v>437</v>
      </c>
      <c r="B84" t="s">
        <v>513</v>
      </c>
      <c r="C84" t="s">
        <v>110</v>
      </c>
      <c r="D84" s="7">
        <f>Y84+AS84</f>
        <v>14</v>
      </c>
      <c r="E84" s="7">
        <f>Z84+AT84</f>
        <v>11</v>
      </c>
      <c r="F84" s="13">
        <f>N84/(K84/9)</f>
        <v>4.0476190476190474</v>
      </c>
      <c r="G84" s="7">
        <f>AB84+AV84</f>
        <v>33</v>
      </c>
      <c r="H84" s="7">
        <f>AC84+AW84</f>
        <v>33</v>
      </c>
      <c r="I84" s="7">
        <f>AD84+AX84</f>
        <v>0</v>
      </c>
      <c r="J84" s="7">
        <f>AE84+AY84</f>
        <v>0</v>
      </c>
      <c r="K84" s="14">
        <f>AF84+AZ84</f>
        <v>189</v>
      </c>
      <c r="L84" s="7">
        <f>AG84+BA84</f>
        <v>187</v>
      </c>
      <c r="M84" s="7">
        <f>AH84+BB84</f>
        <v>95</v>
      </c>
      <c r="N84" s="7">
        <f>AI84+BC84</f>
        <v>85</v>
      </c>
      <c r="O84" s="7">
        <f>AJ84+BD84</f>
        <v>28</v>
      </c>
      <c r="P84" s="7">
        <f>AK84+BE84</f>
        <v>45</v>
      </c>
      <c r="Q84" s="7">
        <f>AL84+BF84</f>
        <v>130</v>
      </c>
      <c r="R84" s="9">
        <f>L84/((K84*3)+L84)</f>
        <v>0.2480106100795756</v>
      </c>
      <c r="S84" s="15">
        <f>(P84+L84)/K84</f>
        <v>1.2275132275132274</v>
      </c>
      <c r="T84" s="16">
        <f>Q84/P84</f>
        <v>2.888888888888889</v>
      </c>
      <c r="U84" s="17">
        <f>Q84/(K84/9)</f>
        <v>6.190476190476191</v>
      </c>
      <c r="V84" s="7" t="str">
        <f>B84</f>
        <v>Manaea</v>
      </c>
      <c r="W84" s="7" t="str">
        <f>A84</f>
        <v>Sean</v>
      </c>
      <c r="X84" s="7" t="str">
        <f>C84</f>
        <v>OAK</v>
      </c>
      <c r="Y84">
        <v>5</v>
      </c>
      <c r="Z84">
        <v>5</v>
      </c>
      <c r="AA84" s="13">
        <f>AI84/(AF84/9)</f>
        <v>5.234693877551021</v>
      </c>
      <c r="AB84">
        <v>13</v>
      </c>
      <c r="AC84">
        <v>13</v>
      </c>
      <c r="AD84">
        <v>0</v>
      </c>
      <c r="AE84">
        <v>0</v>
      </c>
      <c r="AF84" s="14">
        <v>65.33333333333333</v>
      </c>
      <c r="AG84">
        <v>88</v>
      </c>
      <c r="AH84">
        <v>46</v>
      </c>
      <c r="AI84">
        <v>38</v>
      </c>
      <c r="AJ84">
        <v>10</v>
      </c>
      <c r="AK84">
        <v>21</v>
      </c>
      <c r="AL84">
        <v>47</v>
      </c>
      <c r="AM84" s="9">
        <f>AG84/((AF84*3)+AG84)</f>
        <v>0.30985915492957744</v>
      </c>
      <c r="AN84" s="15">
        <f>(AK84+AG84)/AF84</f>
        <v>1.6683673469387756</v>
      </c>
      <c r="AO84" s="17">
        <f>AL84/(AF84/9)</f>
        <v>6.474489795918368</v>
      </c>
      <c r="AP84" s="7" t="str">
        <f>V84</f>
        <v>Manaea</v>
      </c>
      <c r="AQ84" s="7" t="str">
        <f>W84</f>
        <v>Sean</v>
      </c>
      <c r="AR84" s="7" t="str">
        <f>X84</f>
        <v>OAK</v>
      </c>
      <c r="AS84">
        <v>9</v>
      </c>
      <c r="AT84">
        <v>6</v>
      </c>
      <c r="AU84" s="13">
        <f>BC84/(AZ84/9)</f>
        <v>3.4204851752021566</v>
      </c>
      <c r="AV84">
        <v>20</v>
      </c>
      <c r="AW84">
        <v>20</v>
      </c>
      <c r="AX84">
        <v>0</v>
      </c>
      <c r="AY84">
        <v>0</v>
      </c>
      <c r="AZ84" s="14">
        <v>123.66666666666667</v>
      </c>
      <c r="BA84">
        <v>99</v>
      </c>
      <c r="BB84">
        <v>49</v>
      </c>
      <c r="BC84">
        <v>47</v>
      </c>
      <c r="BD84">
        <v>18</v>
      </c>
      <c r="BE84">
        <v>24</v>
      </c>
      <c r="BF84">
        <v>83</v>
      </c>
      <c r="BG84" s="9">
        <f>BA84/((AZ84*3)+BA84)</f>
        <v>0.21063829787234042</v>
      </c>
      <c r="BH84" s="15">
        <f>(BE84+BA84)/AZ84</f>
        <v>0.9946091644204852</v>
      </c>
      <c r="BI84" s="17">
        <f>BF84/(AZ84/9)</f>
        <v>6.040431266846361</v>
      </c>
    </row>
    <row r="85" spans="1:61" ht="12.75">
      <c r="A85" t="s">
        <v>514</v>
      </c>
      <c r="B85" t="s">
        <v>515</v>
      </c>
      <c r="C85" t="s">
        <v>46</v>
      </c>
      <c r="D85" s="7">
        <f>Y85+AS85</f>
        <v>13</v>
      </c>
      <c r="E85" s="7">
        <f>Z85+AT85</f>
        <v>11</v>
      </c>
      <c r="F85" s="13">
        <f>N85/(K85/9)</f>
        <v>4.62720848056537</v>
      </c>
      <c r="G85" s="7">
        <f>AB85+AV85</f>
        <v>34</v>
      </c>
      <c r="H85" s="7">
        <f>AC85+AW85</f>
        <v>34</v>
      </c>
      <c r="I85" s="7">
        <f>AD85+AX85</f>
        <v>0</v>
      </c>
      <c r="J85" s="7">
        <f>AE85+AY85</f>
        <v>0</v>
      </c>
      <c r="K85" s="14">
        <f>AF85+AZ85</f>
        <v>188.66666666666669</v>
      </c>
      <c r="L85" s="7">
        <f>AG85+BA85</f>
        <v>199</v>
      </c>
      <c r="M85" s="7">
        <f>AH85+BB85</f>
        <v>103</v>
      </c>
      <c r="N85" s="7">
        <f>AI85+BC85</f>
        <v>97</v>
      </c>
      <c r="O85" s="7">
        <f>AJ85+BD85</f>
        <v>34</v>
      </c>
      <c r="P85" s="7">
        <f>AK85+BE85</f>
        <v>60</v>
      </c>
      <c r="Q85" s="7">
        <f>AL85+BF85</f>
        <v>186</v>
      </c>
      <c r="R85" s="9">
        <f>L85/((K85*3)+L85)</f>
        <v>0.2601307189542484</v>
      </c>
      <c r="S85" s="15">
        <f>(P85+L85)/K85</f>
        <v>1.3727915194346287</v>
      </c>
      <c r="T85" s="16">
        <f>Q85/P85</f>
        <v>3.1</v>
      </c>
      <c r="U85" s="17">
        <f>Q85/(K85/9)</f>
        <v>8.872791519434628</v>
      </c>
      <c r="V85" s="7" t="str">
        <f>B85</f>
        <v>Marquez</v>
      </c>
      <c r="W85" s="7" t="str">
        <f>A85</f>
        <v>German</v>
      </c>
      <c r="X85" s="7" t="str">
        <f>C85</f>
        <v>COL</v>
      </c>
      <c r="Y85">
        <v>5</v>
      </c>
      <c r="Z85">
        <v>3</v>
      </c>
      <c r="AA85" s="13">
        <f>AI85/(AF85/9)</f>
        <v>4.412451361867704</v>
      </c>
      <c r="AB85">
        <v>15</v>
      </c>
      <c r="AC85">
        <v>15</v>
      </c>
      <c r="AD85">
        <v>0</v>
      </c>
      <c r="AE85">
        <v>0</v>
      </c>
      <c r="AF85" s="14">
        <v>85.66666666666667</v>
      </c>
      <c r="AG85">
        <v>93</v>
      </c>
      <c r="AH85">
        <v>44</v>
      </c>
      <c r="AI85">
        <v>42</v>
      </c>
      <c r="AJ85">
        <v>17</v>
      </c>
      <c r="AK85">
        <v>23</v>
      </c>
      <c r="AL85">
        <v>80</v>
      </c>
      <c r="AM85" s="9">
        <f>AG85/((AF85*3)+AG85)</f>
        <v>0.26571428571428574</v>
      </c>
      <c r="AN85" s="15">
        <f>(AK85+AG85)/AF85</f>
        <v>1.3540856031128403</v>
      </c>
      <c r="AO85" s="17">
        <f>AL85/(AF85/9)</f>
        <v>8.40466926070039</v>
      </c>
      <c r="AP85" s="7" t="str">
        <f>V85</f>
        <v>Marquez</v>
      </c>
      <c r="AQ85" s="7" t="str">
        <f>W85</f>
        <v>German</v>
      </c>
      <c r="AR85" s="7" t="str">
        <f>X85</f>
        <v>COL</v>
      </c>
      <c r="AS85">
        <v>8</v>
      </c>
      <c r="AT85">
        <v>8</v>
      </c>
      <c r="AU85" s="13">
        <f>BC85/(AZ85/9)</f>
        <v>4.805825242718447</v>
      </c>
      <c r="AV85">
        <v>19</v>
      </c>
      <c r="AW85">
        <v>19</v>
      </c>
      <c r="AX85">
        <v>0</v>
      </c>
      <c r="AY85">
        <v>0</v>
      </c>
      <c r="AZ85" s="14">
        <v>103</v>
      </c>
      <c r="BA85">
        <v>106</v>
      </c>
      <c r="BB85">
        <v>59</v>
      </c>
      <c r="BC85">
        <v>55</v>
      </c>
      <c r="BD85">
        <v>17</v>
      </c>
      <c r="BE85">
        <v>37</v>
      </c>
      <c r="BF85">
        <v>106</v>
      </c>
      <c r="BG85" s="9">
        <f>BA85/((AZ85*3)+BA85)</f>
        <v>0.25542168674698795</v>
      </c>
      <c r="BH85" s="15">
        <f>(BE85+BA85)/AZ85</f>
        <v>1.3883495145631068</v>
      </c>
      <c r="BI85" s="17">
        <f>BF85/(AZ85/9)</f>
        <v>9.262135922330097</v>
      </c>
    </row>
    <row r="86" spans="1:61" ht="12.75">
      <c r="A86" t="s">
        <v>175</v>
      </c>
      <c r="B86" t="s">
        <v>244</v>
      </c>
      <c r="C86" t="s">
        <v>102</v>
      </c>
      <c r="D86" s="7">
        <f>Y86+AS86</f>
        <v>12</v>
      </c>
      <c r="E86" s="7">
        <f>Z86+AT86</f>
        <v>8</v>
      </c>
      <c r="F86" s="13">
        <f>N86/(K86/9)</f>
        <v>3.5130111524163565</v>
      </c>
      <c r="G86" s="7">
        <f>AB86+AV86</f>
        <v>30</v>
      </c>
      <c r="H86" s="7">
        <f>AC86+AW86</f>
        <v>30</v>
      </c>
      <c r="I86" s="7">
        <f>AD86+AX86</f>
        <v>0</v>
      </c>
      <c r="J86" s="7">
        <f>AE86+AY86</f>
        <v>0</v>
      </c>
      <c r="K86" s="14">
        <f>AF86+AZ86</f>
        <v>179.33333333333334</v>
      </c>
      <c r="L86" s="7">
        <f>AG86+BA86</f>
        <v>167</v>
      </c>
      <c r="M86" s="7">
        <f>AH86+BB86</f>
        <v>82</v>
      </c>
      <c r="N86" s="7">
        <f>AI86+BC86</f>
        <v>70</v>
      </c>
      <c r="O86" s="7">
        <f>AJ86+BD86</f>
        <v>17</v>
      </c>
      <c r="P86" s="7">
        <f>AK86+BE86</f>
        <v>73</v>
      </c>
      <c r="Q86" s="7">
        <f>AL86+BF86</f>
        <v>176</v>
      </c>
      <c r="R86" s="9">
        <f>L86/((K86*3)+L86)</f>
        <v>0.23687943262411348</v>
      </c>
      <c r="S86" s="15">
        <f>(P86+L86)/K86</f>
        <v>1.3382899628252787</v>
      </c>
      <c r="T86" s="16">
        <f>Q86/P86</f>
        <v>2.410958904109589</v>
      </c>
      <c r="U86" s="17">
        <f>Q86/(K86/9)</f>
        <v>8.83271375464684</v>
      </c>
      <c r="V86" s="7" t="str">
        <f>B86</f>
        <v>Martinez</v>
      </c>
      <c r="W86" s="7" t="str">
        <f>A86</f>
        <v>Carlos</v>
      </c>
      <c r="X86" s="7" t="str">
        <f>C86</f>
        <v>STL</v>
      </c>
      <c r="Y86">
        <v>6</v>
      </c>
      <c r="Z86">
        <v>3</v>
      </c>
      <c r="AA86" s="13">
        <f>AI86/(AF86/9)</f>
        <v>3.958646616541353</v>
      </c>
      <c r="AB86">
        <v>14</v>
      </c>
      <c r="AC86">
        <v>14</v>
      </c>
      <c r="AD86">
        <v>0</v>
      </c>
      <c r="AE86">
        <v>0</v>
      </c>
      <c r="AF86" s="14">
        <v>88.66666666666667</v>
      </c>
      <c r="AG86">
        <v>89</v>
      </c>
      <c r="AH86">
        <v>45</v>
      </c>
      <c r="AI86">
        <v>39</v>
      </c>
      <c r="AJ86">
        <v>13</v>
      </c>
      <c r="AK86">
        <v>26</v>
      </c>
      <c r="AL86">
        <v>89</v>
      </c>
      <c r="AM86" s="9">
        <f>AG86/((AF86*3)+AG86)</f>
        <v>0.2507042253521127</v>
      </c>
      <c r="AN86" s="15">
        <f>(AK86+AG86)/AF86</f>
        <v>1.2969924812030074</v>
      </c>
      <c r="AO86" s="17">
        <f>AL86/(AF86/9)</f>
        <v>9.033834586466165</v>
      </c>
      <c r="AP86" s="7" t="str">
        <f>V86</f>
        <v>Martinez</v>
      </c>
      <c r="AQ86" s="7" t="str">
        <f>W86</f>
        <v>Carlos</v>
      </c>
      <c r="AR86" s="7" t="str">
        <f>X86</f>
        <v>STL</v>
      </c>
      <c r="AS86">
        <v>6</v>
      </c>
      <c r="AT86">
        <v>5</v>
      </c>
      <c r="AU86" s="13">
        <f>BC86/(AZ86/9)</f>
        <v>3.077205882352941</v>
      </c>
      <c r="AV86">
        <v>16</v>
      </c>
      <c r="AW86">
        <v>16</v>
      </c>
      <c r="AX86">
        <v>0</v>
      </c>
      <c r="AY86">
        <v>0</v>
      </c>
      <c r="AZ86" s="14">
        <v>90.66666666666667</v>
      </c>
      <c r="BA86">
        <v>78</v>
      </c>
      <c r="BB86">
        <v>37</v>
      </c>
      <c r="BC86">
        <v>31</v>
      </c>
      <c r="BD86">
        <v>4</v>
      </c>
      <c r="BE86">
        <v>47</v>
      </c>
      <c r="BF86">
        <v>87</v>
      </c>
      <c r="BG86" s="9">
        <f>BA86/((AZ86*3)+BA86)</f>
        <v>0.22285714285714286</v>
      </c>
      <c r="BH86" s="15">
        <f>(BE86+BA86)/AZ86</f>
        <v>1.3786764705882353</v>
      </c>
      <c r="BI86" s="17">
        <f>BF86/(AZ86/9)</f>
        <v>8.636029411764705</v>
      </c>
    </row>
    <row r="87" spans="1:61" ht="12.75">
      <c r="A87" t="s">
        <v>507</v>
      </c>
      <c r="B87" t="s">
        <v>516</v>
      </c>
      <c r="C87" t="s">
        <v>32</v>
      </c>
      <c r="D87" s="7">
        <f>Y87+AS87</f>
        <v>10</v>
      </c>
      <c r="E87" s="7">
        <f>Z87+AT87</f>
        <v>6</v>
      </c>
      <c r="F87" s="13">
        <f>N87/(K87/9)</f>
        <v>4.639618138424821</v>
      </c>
      <c r="G87" s="7">
        <f>AB87+AV87</f>
        <v>25</v>
      </c>
      <c r="H87" s="7">
        <f>AC87+AW87</f>
        <v>25</v>
      </c>
      <c r="I87" s="7">
        <f>AD87+AX87</f>
        <v>0</v>
      </c>
      <c r="J87" s="7">
        <f>AE87+AY87</f>
        <v>0</v>
      </c>
      <c r="K87" s="14">
        <f>AF87+AZ87</f>
        <v>139.66666666666666</v>
      </c>
      <c r="L87" s="7">
        <f>AG87+BA87</f>
        <v>123</v>
      </c>
      <c r="M87" s="7">
        <f>AH87+BB87</f>
        <v>77</v>
      </c>
      <c r="N87" s="7">
        <f>AI87+BC87</f>
        <v>72</v>
      </c>
      <c r="O87" s="7">
        <f>AJ87+BD87</f>
        <v>13</v>
      </c>
      <c r="P87" s="7">
        <f>AK87+BE87</f>
        <v>56</v>
      </c>
      <c r="Q87" s="7">
        <f>AL87+BF87</f>
        <v>145</v>
      </c>
      <c r="R87" s="9">
        <f>L87/((K87*3)+L87)</f>
        <v>0.22693726937269373</v>
      </c>
      <c r="S87" s="15">
        <f>(P87+L87)/K87</f>
        <v>1.2816229116945108</v>
      </c>
      <c r="T87" s="16">
        <f>Q87/P87</f>
        <v>2.5892857142857144</v>
      </c>
      <c r="U87" s="17">
        <f>Q87/(K87/9)</f>
        <v>9.343675417661098</v>
      </c>
      <c r="V87" s="7" t="str">
        <f>B87</f>
        <v>McCullers Jr.</v>
      </c>
      <c r="W87" s="7" t="str">
        <f>A87</f>
        <v>Lance</v>
      </c>
      <c r="X87" s="7" t="str">
        <f>C87</f>
        <v>HOU</v>
      </c>
      <c r="Y87">
        <v>0</v>
      </c>
      <c r="Z87">
        <v>2</v>
      </c>
      <c r="AA87" s="13">
        <f>AI87/(AF87/9)</f>
        <v>8.231707317073171</v>
      </c>
      <c r="AB87">
        <v>6</v>
      </c>
      <c r="AC87">
        <v>6</v>
      </c>
      <c r="AD87">
        <v>0</v>
      </c>
      <c r="AE87">
        <v>0</v>
      </c>
      <c r="AF87" s="14">
        <v>27.333333333333332</v>
      </c>
      <c r="AG87">
        <v>37</v>
      </c>
      <c r="AH87">
        <v>26</v>
      </c>
      <c r="AI87">
        <v>25</v>
      </c>
      <c r="AJ87">
        <v>2</v>
      </c>
      <c r="AK87">
        <v>13</v>
      </c>
      <c r="AL87">
        <v>26</v>
      </c>
      <c r="AM87" s="9">
        <f>AG87/((AF87*3)+AG87)</f>
        <v>0.31092436974789917</v>
      </c>
      <c r="AN87" s="15">
        <f>(AK87+AG87)/AF87</f>
        <v>1.829268292682927</v>
      </c>
      <c r="AO87" s="17">
        <f>AL87/(AF87/9)</f>
        <v>8.560975609756099</v>
      </c>
      <c r="AP87" s="7" t="str">
        <f>V87</f>
        <v>McCullers Jr.</v>
      </c>
      <c r="AQ87" s="7" t="str">
        <f>W87</f>
        <v>Lance</v>
      </c>
      <c r="AR87" s="7" t="str">
        <f>X87</f>
        <v>HOU</v>
      </c>
      <c r="AS87">
        <v>10</v>
      </c>
      <c r="AT87">
        <v>4</v>
      </c>
      <c r="AU87" s="13">
        <f>BC87/(AZ87/9)</f>
        <v>3.765578635014837</v>
      </c>
      <c r="AV87">
        <v>19</v>
      </c>
      <c r="AW87">
        <v>19</v>
      </c>
      <c r="AX87">
        <v>0</v>
      </c>
      <c r="AY87">
        <v>0</v>
      </c>
      <c r="AZ87" s="14">
        <v>112.33333333333333</v>
      </c>
      <c r="BA87">
        <v>86</v>
      </c>
      <c r="BB87">
        <v>51</v>
      </c>
      <c r="BC87">
        <v>47</v>
      </c>
      <c r="BD87">
        <v>11</v>
      </c>
      <c r="BE87">
        <v>43</v>
      </c>
      <c r="BF87">
        <v>119</v>
      </c>
      <c r="BG87" s="9">
        <f>BA87/((AZ87*3)+BA87)</f>
        <v>0.2033096926713948</v>
      </c>
      <c r="BH87" s="15">
        <f>(BE87+BA87)/AZ87</f>
        <v>1.1483679525222552</v>
      </c>
      <c r="BI87" s="17">
        <f>BF87/(AZ87/9)</f>
        <v>9.53412462908012</v>
      </c>
    </row>
    <row r="88" spans="1:61" ht="12.75">
      <c r="A88" t="s">
        <v>517</v>
      </c>
      <c r="B88" t="s">
        <v>518</v>
      </c>
      <c r="C88" t="s">
        <v>102</v>
      </c>
      <c r="D88" s="7">
        <f>Y88+AS88</f>
        <v>10</v>
      </c>
      <c r="E88" s="7">
        <f>Z88+AT88</f>
        <v>3</v>
      </c>
      <c r="F88" s="13">
        <f>N88/(K88/9)</f>
        <v>2.7905027932960893</v>
      </c>
      <c r="G88" s="7">
        <f>AB88+AV88</f>
        <v>19</v>
      </c>
      <c r="H88" s="7">
        <f>AC88+AW88</f>
        <v>19</v>
      </c>
      <c r="I88" s="7">
        <f>AD88+AX88</f>
        <v>0</v>
      </c>
      <c r="J88" s="7">
        <f>AE88+AY88</f>
        <v>0</v>
      </c>
      <c r="K88" s="14">
        <f>AF88+AZ88</f>
        <v>119.33333333333333</v>
      </c>
      <c r="L88" s="7">
        <f>AG88+BA88</f>
        <v>105</v>
      </c>
      <c r="M88" s="7">
        <f>AH88+BB88</f>
        <v>40</v>
      </c>
      <c r="N88" s="7">
        <f>AI88+BC88</f>
        <v>37</v>
      </c>
      <c r="O88" s="7">
        <f>AJ88+BD88</f>
        <v>8</v>
      </c>
      <c r="P88" s="7">
        <f>AK88+BE88</f>
        <v>20</v>
      </c>
      <c r="Q88" s="7">
        <f>AL88+BF88</f>
        <v>83</v>
      </c>
      <c r="R88" s="9">
        <f>L88/((K88*3)+L88)</f>
        <v>0.2267818574514039</v>
      </c>
      <c r="S88" s="15">
        <f>(P88+L88)/K88</f>
        <v>1.047486033519553</v>
      </c>
      <c r="T88" s="16">
        <f>Q88/P88</f>
        <v>4.15</v>
      </c>
      <c r="U88" s="17">
        <f>Q88/(K88/9)</f>
        <v>6.259776536312849</v>
      </c>
      <c r="V88" s="7" t="str">
        <f>B88</f>
        <v>Mikolas</v>
      </c>
      <c r="W88" s="7" t="str">
        <f>A88</f>
        <v>Miles</v>
      </c>
      <c r="X88" s="7" t="str">
        <f>C88</f>
        <v>STL</v>
      </c>
      <c r="Y88">
        <v>0</v>
      </c>
      <c r="Z88">
        <v>0</v>
      </c>
      <c r="AA88" s="13" t="e">
        <f>AI88/(AF88/9)</f>
        <v>#DIV/0!</v>
      </c>
      <c r="AB88">
        <v>0</v>
      </c>
      <c r="AC88">
        <v>0</v>
      </c>
      <c r="AD88">
        <v>0</v>
      </c>
      <c r="AE88">
        <v>0</v>
      </c>
      <c r="AF88" s="14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 s="9" t="e">
        <f>AG88/((AF88*3)+AG88)</f>
        <v>#DIV/0!</v>
      </c>
      <c r="AN88" s="15" t="e">
        <f>(AK88+AG88)/AF88</f>
        <v>#DIV/0!</v>
      </c>
      <c r="AO88" s="17" t="e">
        <f>AL88/(AF88/9)</f>
        <v>#DIV/0!</v>
      </c>
      <c r="AP88" s="7" t="str">
        <f>V88</f>
        <v>Mikolas</v>
      </c>
      <c r="AQ88" s="7" t="str">
        <f>W88</f>
        <v>Miles</v>
      </c>
      <c r="AR88" s="7" t="str">
        <f>X88</f>
        <v>STL</v>
      </c>
      <c r="AS88">
        <v>10</v>
      </c>
      <c r="AT88">
        <v>3</v>
      </c>
      <c r="AU88" s="13">
        <f>BC88/(AZ88/9)</f>
        <v>2.7905027932960893</v>
      </c>
      <c r="AV88">
        <v>19</v>
      </c>
      <c r="AW88">
        <v>19</v>
      </c>
      <c r="AX88">
        <v>0</v>
      </c>
      <c r="AY88">
        <v>0</v>
      </c>
      <c r="AZ88" s="14">
        <v>119.33333333333333</v>
      </c>
      <c r="BA88">
        <v>105</v>
      </c>
      <c r="BB88">
        <v>40</v>
      </c>
      <c r="BC88">
        <v>37</v>
      </c>
      <c r="BD88">
        <v>8</v>
      </c>
      <c r="BE88">
        <v>20</v>
      </c>
      <c r="BF88">
        <v>83</v>
      </c>
      <c r="BG88" s="9">
        <f>BA88/((AZ88*3)+BA88)</f>
        <v>0.2267818574514039</v>
      </c>
      <c r="BH88" s="15">
        <f>(BE88+BA88)/AZ88</f>
        <v>1.047486033519553</v>
      </c>
      <c r="BI88" s="17">
        <f>BF88/(AZ88/9)</f>
        <v>6.259776536312849</v>
      </c>
    </row>
    <row r="89" spans="1:61" ht="12.75">
      <c r="A89" t="s">
        <v>519</v>
      </c>
      <c r="B89" t="s">
        <v>520</v>
      </c>
      <c r="C89" t="s">
        <v>21</v>
      </c>
      <c r="D89" s="7">
        <f>Y89+AS89</f>
        <v>2</v>
      </c>
      <c r="E89" s="7">
        <f>Z89+AT89</f>
        <v>4</v>
      </c>
      <c r="F89" s="13">
        <f>N89/(K89/9)</f>
        <v>3.7445255474452557</v>
      </c>
      <c r="G89" s="7">
        <f>AB89+AV89</f>
        <v>49</v>
      </c>
      <c r="H89" s="7">
        <f>AC89+AW89</f>
        <v>0</v>
      </c>
      <c r="I89" s="7">
        <f>AD89+AX89</f>
        <v>9</v>
      </c>
      <c r="J89" s="7">
        <f>AE89+AY89</f>
        <v>10</v>
      </c>
      <c r="K89" s="14">
        <f>AF89+AZ89</f>
        <v>45.666666666666664</v>
      </c>
      <c r="L89" s="7">
        <f>AG89+BA89</f>
        <v>36</v>
      </c>
      <c r="M89" s="7">
        <f>AH89+BB89</f>
        <v>21</v>
      </c>
      <c r="N89" s="7">
        <f>AI89+BC89</f>
        <v>19</v>
      </c>
      <c r="O89" s="7">
        <f>AJ89+BD89</f>
        <v>5</v>
      </c>
      <c r="P89" s="7">
        <f>AK89+BE89</f>
        <v>28</v>
      </c>
      <c r="Q89" s="7">
        <f>AL89+BF89</f>
        <v>51</v>
      </c>
      <c r="R89" s="9">
        <f>L89/((K89*3)+L89)</f>
        <v>0.20809248554913296</v>
      </c>
      <c r="S89" s="15">
        <f>(P89+L89)/K89</f>
        <v>1.4014598540145986</v>
      </c>
      <c r="T89" s="16">
        <f>Q89/P89</f>
        <v>1.8214285714285714</v>
      </c>
      <c r="U89" s="17">
        <f>Q89/(K89/9)</f>
        <v>10.05109489051095</v>
      </c>
      <c r="V89" s="7" t="str">
        <f>B89</f>
        <v>Minaya</v>
      </c>
      <c r="W89" s="7" t="str">
        <f>A89</f>
        <v>Juan</v>
      </c>
      <c r="X89" s="7" t="str">
        <f>C89</f>
        <v>CWS</v>
      </c>
      <c r="Y89">
        <v>2</v>
      </c>
      <c r="Z89">
        <v>2</v>
      </c>
      <c r="AA89" s="13">
        <f>AI89/(AF89/9)</f>
        <v>3.9512195121951224</v>
      </c>
      <c r="AB89">
        <v>28</v>
      </c>
      <c r="AC89">
        <v>0</v>
      </c>
      <c r="AD89">
        <v>9</v>
      </c>
      <c r="AE89">
        <v>10</v>
      </c>
      <c r="AF89" s="14">
        <v>27.333333333333332</v>
      </c>
      <c r="AG89">
        <v>23</v>
      </c>
      <c r="AH89">
        <v>12</v>
      </c>
      <c r="AI89">
        <v>12</v>
      </c>
      <c r="AJ89">
        <v>5</v>
      </c>
      <c r="AK89">
        <v>11</v>
      </c>
      <c r="AL89">
        <v>27</v>
      </c>
      <c r="AM89" s="9">
        <f>AG89/((AF89*3)+AG89)</f>
        <v>0.21904761904761905</v>
      </c>
      <c r="AN89" s="15">
        <f>(AK89+AG89)/AF89</f>
        <v>1.2439024390243902</v>
      </c>
      <c r="AO89" s="17">
        <f>AL89/(AF89/9)</f>
        <v>8.890243902439025</v>
      </c>
      <c r="AP89" s="7" t="str">
        <f>V89</f>
        <v>Minaya</v>
      </c>
      <c r="AQ89" s="7" t="str">
        <f>W89</f>
        <v>Juan</v>
      </c>
      <c r="AR89" s="7" t="str">
        <f>X89</f>
        <v>CWS</v>
      </c>
      <c r="AS89">
        <v>0</v>
      </c>
      <c r="AT89">
        <v>2</v>
      </c>
      <c r="AU89" s="13">
        <f>BC89/(AZ89/9)</f>
        <v>3.436363636363637</v>
      </c>
      <c r="AV89">
        <v>21</v>
      </c>
      <c r="AW89">
        <v>0</v>
      </c>
      <c r="AX89">
        <v>0</v>
      </c>
      <c r="AY89">
        <v>0</v>
      </c>
      <c r="AZ89" s="14">
        <v>18.333333333333332</v>
      </c>
      <c r="BA89">
        <v>13</v>
      </c>
      <c r="BB89">
        <v>9</v>
      </c>
      <c r="BC89">
        <v>7</v>
      </c>
      <c r="BD89">
        <v>0</v>
      </c>
      <c r="BE89">
        <v>17</v>
      </c>
      <c r="BF89">
        <v>24</v>
      </c>
      <c r="BG89" s="9">
        <f>BA89/((AZ89*3)+BA89)</f>
        <v>0.19117647058823528</v>
      </c>
      <c r="BH89" s="15">
        <f>(BE89+BA89)/AZ89</f>
        <v>1.6363636363636365</v>
      </c>
      <c r="BI89" s="17">
        <f>BF89/(AZ89/9)</f>
        <v>11.781818181818183</v>
      </c>
    </row>
    <row r="90" spans="1:61" ht="12.75">
      <c r="A90" t="s">
        <v>521</v>
      </c>
      <c r="B90" t="s">
        <v>522</v>
      </c>
      <c r="C90" t="s">
        <v>91</v>
      </c>
      <c r="D90" s="7">
        <f>Y90+AS90</f>
        <v>4</v>
      </c>
      <c r="E90" s="7">
        <f>Z90+AT90</f>
        <v>6</v>
      </c>
      <c r="F90" s="13">
        <f>N90/(K90/9)</f>
        <v>5.3999999999999995</v>
      </c>
      <c r="G90" s="7">
        <f>AB90+AV90</f>
        <v>16</v>
      </c>
      <c r="H90" s="7">
        <f>AC90+AW90</f>
        <v>14</v>
      </c>
      <c r="I90" s="7">
        <f>AD90+AX90</f>
        <v>0</v>
      </c>
      <c r="J90" s="7">
        <f>AE90+AY90</f>
        <v>0</v>
      </c>
      <c r="K90" s="14">
        <f>AF90+AZ90</f>
        <v>80</v>
      </c>
      <c r="L90" s="7">
        <f>AG90+BA90</f>
        <v>91</v>
      </c>
      <c r="M90" s="7">
        <f>AH90+BB90</f>
        <v>49</v>
      </c>
      <c r="N90" s="7">
        <f>AI90+BC90</f>
        <v>48</v>
      </c>
      <c r="O90" s="7">
        <f>AJ90+BD90</f>
        <v>10</v>
      </c>
      <c r="P90" s="7">
        <f>AK90+BE90</f>
        <v>43</v>
      </c>
      <c r="Q90" s="7">
        <f>AL90+BF90</f>
        <v>71</v>
      </c>
      <c r="R90" s="9">
        <f>L90/((K90*3)+L90)</f>
        <v>0.27492447129909364</v>
      </c>
      <c r="S90" s="15">
        <f>(P90+L90)/K90</f>
        <v>1.675</v>
      </c>
      <c r="T90" s="16">
        <f>Q90/P90</f>
        <v>1.6511627906976745</v>
      </c>
      <c r="U90" s="17">
        <f>Q90/(K90/9)</f>
        <v>7.9875</v>
      </c>
      <c r="V90" s="7" t="str">
        <f>B90</f>
        <v>Montero</v>
      </c>
      <c r="W90" s="7" t="str">
        <f>A90</f>
        <v>Rafael</v>
      </c>
      <c r="X90" s="7" t="str">
        <f>C90</f>
        <v>NYM</v>
      </c>
      <c r="Y90">
        <v>4</v>
      </c>
      <c r="Z90">
        <v>6</v>
      </c>
      <c r="AA90" s="13">
        <f>AI90/(AF90/9)</f>
        <v>5.3999999999999995</v>
      </c>
      <c r="AB90">
        <v>16</v>
      </c>
      <c r="AC90">
        <v>14</v>
      </c>
      <c r="AD90">
        <v>0</v>
      </c>
      <c r="AE90">
        <v>0</v>
      </c>
      <c r="AF90" s="14">
        <v>80</v>
      </c>
      <c r="AG90">
        <v>91</v>
      </c>
      <c r="AH90">
        <v>49</v>
      </c>
      <c r="AI90">
        <v>48</v>
      </c>
      <c r="AJ90">
        <v>10</v>
      </c>
      <c r="AK90">
        <v>43</v>
      </c>
      <c r="AL90">
        <v>71</v>
      </c>
      <c r="AM90" s="9">
        <f>AG90/((AF90*3)+AG90)</f>
        <v>0.27492447129909364</v>
      </c>
      <c r="AN90" s="15">
        <f>(AK90+AG90)/AF90</f>
        <v>1.675</v>
      </c>
      <c r="AO90" s="17">
        <f>AL90/(AF90/9)</f>
        <v>7.9875</v>
      </c>
      <c r="AP90" s="7" t="str">
        <f>V90</f>
        <v>Montero</v>
      </c>
      <c r="AQ90" s="7" t="str">
        <f>W90</f>
        <v>Rafael</v>
      </c>
      <c r="AR90" s="7" t="str">
        <f>X90</f>
        <v>NYM</v>
      </c>
      <c r="AS90">
        <v>0</v>
      </c>
      <c r="AT90">
        <v>0</v>
      </c>
      <c r="AU90" s="13" t="e">
        <f>BC90/(AZ90/9)</f>
        <v>#DIV/0!</v>
      </c>
      <c r="AV90">
        <v>0</v>
      </c>
      <c r="AW90">
        <v>0</v>
      </c>
      <c r="AX90">
        <v>0</v>
      </c>
      <c r="AY90">
        <v>0</v>
      </c>
      <c r="AZ90" s="14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 s="9" t="e">
        <f>BA90/((AZ90*3)+BA90)</f>
        <v>#DIV/0!</v>
      </c>
      <c r="BH90" s="15" t="e">
        <f>(BE90+BA90)/AZ90</f>
        <v>#DIV/0!</v>
      </c>
      <c r="BI90" s="17" t="e">
        <f>BF90/(AZ90/9)</f>
        <v>#DIV/0!</v>
      </c>
    </row>
    <row r="91" spans="1:61" ht="12.75">
      <c r="A91" t="s">
        <v>262</v>
      </c>
      <c r="B91" t="s">
        <v>523</v>
      </c>
      <c r="C91" t="s">
        <v>49</v>
      </c>
      <c r="D91" s="7">
        <f>Y91+AS91</f>
        <v>9</v>
      </c>
      <c r="E91" s="7">
        <f>Z91+AT91</f>
        <v>5</v>
      </c>
      <c r="F91" s="13">
        <f>N91/(K91/9)</f>
        <v>3.4817518248175183</v>
      </c>
      <c r="G91" s="7">
        <f>AB91+AV91</f>
        <v>46</v>
      </c>
      <c r="H91" s="7">
        <f>AC91+AW91</f>
        <v>17</v>
      </c>
      <c r="I91" s="7">
        <f>AD91+AX91</f>
        <v>1</v>
      </c>
      <c r="J91" s="7">
        <f>AE91+AY91</f>
        <v>1</v>
      </c>
      <c r="K91" s="14">
        <f>AF91+AZ91</f>
        <v>137</v>
      </c>
      <c r="L91" s="7">
        <f>AG91+BA91</f>
        <v>114</v>
      </c>
      <c r="M91" s="7">
        <f>AH91+BB91</f>
        <v>56</v>
      </c>
      <c r="N91" s="7">
        <f>AI91+BC91</f>
        <v>53</v>
      </c>
      <c r="O91" s="7">
        <f>AJ91+BD91</f>
        <v>13</v>
      </c>
      <c r="P91" s="7">
        <f>AK91+BE91</f>
        <v>45</v>
      </c>
      <c r="Q91" s="7">
        <f>AL91+BF91</f>
        <v>90</v>
      </c>
      <c r="R91" s="9">
        <f>L91/((K91*3)+L91)</f>
        <v>0.21714285714285714</v>
      </c>
      <c r="S91" s="15">
        <f>(P91+L91)/K91</f>
        <v>1.1605839416058394</v>
      </c>
      <c r="T91" s="16">
        <f>Q91/P91</f>
        <v>2</v>
      </c>
      <c r="U91" s="17">
        <f>Q91/(K91/9)</f>
        <v>5.912408759124088</v>
      </c>
      <c r="V91" s="7" t="str">
        <f>B91</f>
        <v>Montgomery</v>
      </c>
      <c r="W91" s="7" t="str">
        <f>A91</f>
        <v>Mike</v>
      </c>
      <c r="X91" s="7" t="str">
        <f>C91</f>
        <v>CHC</v>
      </c>
      <c r="Y91">
        <v>6</v>
      </c>
      <c r="Z91">
        <v>2</v>
      </c>
      <c r="AA91" s="13">
        <f>AI91/(AF91/9)</f>
        <v>2.9508196721311477</v>
      </c>
      <c r="AB91">
        <v>19</v>
      </c>
      <c r="AC91">
        <v>8</v>
      </c>
      <c r="AD91">
        <v>1</v>
      </c>
      <c r="AE91">
        <v>1</v>
      </c>
      <c r="AF91" s="14">
        <v>61</v>
      </c>
      <c r="AG91">
        <v>42</v>
      </c>
      <c r="AH91">
        <v>21</v>
      </c>
      <c r="AI91">
        <v>20</v>
      </c>
      <c r="AJ91">
        <v>6</v>
      </c>
      <c r="AK91">
        <v>20</v>
      </c>
      <c r="AL91">
        <v>42</v>
      </c>
      <c r="AM91" s="9">
        <f>AG91/((AF91*3)+AG91)</f>
        <v>0.18666666666666668</v>
      </c>
      <c r="AN91" s="15">
        <f>(AK91+AG91)/AF91</f>
        <v>1.0163934426229508</v>
      </c>
      <c r="AO91" s="17">
        <f>AL91/(AF91/9)</f>
        <v>6.19672131147541</v>
      </c>
      <c r="AP91" s="7" t="str">
        <f>V91</f>
        <v>Montgomery</v>
      </c>
      <c r="AQ91" s="7" t="str">
        <f>W91</f>
        <v>Mike</v>
      </c>
      <c r="AR91" s="7" t="str">
        <f>X91</f>
        <v>CHC</v>
      </c>
      <c r="AS91">
        <v>3</v>
      </c>
      <c r="AT91">
        <v>3</v>
      </c>
      <c r="AU91" s="13">
        <f>BC91/(AZ91/9)</f>
        <v>3.9078947368421053</v>
      </c>
      <c r="AV91">
        <v>27</v>
      </c>
      <c r="AW91">
        <v>9</v>
      </c>
      <c r="AX91">
        <v>0</v>
      </c>
      <c r="AY91">
        <v>0</v>
      </c>
      <c r="AZ91" s="14">
        <v>76</v>
      </c>
      <c r="BA91">
        <v>72</v>
      </c>
      <c r="BB91">
        <v>35</v>
      </c>
      <c r="BC91">
        <v>33</v>
      </c>
      <c r="BD91">
        <v>7</v>
      </c>
      <c r="BE91">
        <v>25</v>
      </c>
      <c r="BF91">
        <v>48</v>
      </c>
      <c r="BG91" s="9">
        <f>BA91/((AZ91*3)+BA91)</f>
        <v>0.24</v>
      </c>
      <c r="BH91" s="15">
        <f>(BE91+BA91)/AZ91</f>
        <v>1.2763157894736843</v>
      </c>
      <c r="BI91" s="17">
        <f>BF91/(AZ91/9)</f>
        <v>5.684210526315789</v>
      </c>
    </row>
    <row r="92" spans="1:61" ht="12.75">
      <c r="A92" t="s">
        <v>117</v>
      </c>
      <c r="B92" t="s">
        <v>524</v>
      </c>
      <c r="C92" t="s">
        <v>525</v>
      </c>
      <c r="D92" s="7">
        <f>Y92+AS92</f>
        <v>4</v>
      </c>
      <c r="E92" s="7">
        <f>Z92+AT92</f>
        <v>0</v>
      </c>
      <c r="F92" s="13">
        <f>N92/(K92/9)</f>
        <v>1.7900552486187844</v>
      </c>
      <c r="G92" s="7">
        <f>AB92+AV92</f>
        <v>66</v>
      </c>
      <c r="H92" s="7">
        <f>AC92+AW92</f>
        <v>0</v>
      </c>
      <c r="I92" s="7">
        <f>AD92+AX92</f>
        <v>24</v>
      </c>
      <c r="J92" s="7">
        <f>AE92+AY92</f>
        <v>26</v>
      </c>
      <c r="K92" s="14">
        <f>AF92+AZ92</f>
        <v>60.333333333333336</v>
      </c>
      <c r="L92" s="7">
        <f>AG92+BA92</f>
        <v>44</v>
      </c>
      <c r="M92" s="7">
        <f>AH92+BB92</f>
        <v>12</v>
      </c>
      <c r="N92" s="7">
        <f>AI92+BC92</f>
        <v>12</v>
      </c>
      <c r="O92" s="7">
        <f>AJ92+BD92</f>
        <v>2</v>
      </c>
      <c r="P92" s="7">
        <f>AK92+BE92</f>
        <v>16</v>
      </c>
      <c r="Q92" s="7">
        <f>AL92+BF92</f>
        <v>64</v>
      </c>
      <c r="R92" s="9">
        <f>L92/((K92*3)+L92)</f>
        <v>0.19555555555555557</v>
      </c>
      <c r="S92" s="15">
        <f>(P92+L92)/K92</f>
        <v>0.994475138121547</v>
      </c>
      <c r="T92" s="16">
        <f>Q92/P92</f>
        <v>4</v>
      </c>
      <c r="U92" s="17">
        <f>Q92/(K92/9)</f>
        <v>9.54696132596685</v>
      </c>
      <c r="V92" s="7" t="str">
        <f>B92</f>
        <v>Morrow</v>
      </c>
      <c r="W92" s="7" t="str">
        <f>A92</f>
        <v>Brandon</v>
      </c>
      <c r="X92" s="7" t="str">
        <f>C92</f>
        <v>LAD / CHC</v>
      </c>
      <c r="Y92">
        <v>4</v>
      </c>
      <c r="Z92">
        <v>0</v>
      </c>
      <c r="AA92" s="13">
        <f>AI92/(AF92/9)</f>
        <v>2.1235955056179776</v>
      </c>
      <c r="AB92">
        <v>31</v>
      </c>
      <c r="AC92">
        <v>0</v>
      </c>
      <c r="AD92">
        <v>2</v>
      </c>
      <c r="AE92">
        <v>2</v>
      </c>
      <c r="AF92" s="14">
        <v>29.666666666666668</v>
      </c>
      <c r="AG92">
        <v>20</v>
      </c>
      <c r="AH92">
        <v>7</v>
      </c>
      <c r="AI92">
        <v>7</v>
      </c>
      <c r="AJ92">
        <v>0</v>
      </c>
      <c r="AK92">
        <v>7</v>
      </c>
      <c r="AL92">
        <v>33</v>
      </c>
      <c r="AM92" s="9">
        <f>AG92/((AF92*3)+AG92)</f>
        <v>0.1834862385321101</v>
      </c>
      <c r="AN92" s="15">
        <f>(AK92+AG92)/AF92</f>
        <v>0.9101123595505618</v>
      </c>
      <c r="AO92" s="17">
        <f>AL92/(AF92/9)</f>
        <v>10.01123595505618</v>
      </c>
      <c r="AP92" s="7" t="str">
        <f>V92</f>
        <v>Morrow</v>
      </c>
      <c r="AQ92" s="7" t="str">
        <f>W92</f>
        <v>Brandon</v>
      </c>
      <c r="AR92" s="7" t="str">
        <f>X92</f>
        <v>LAD / CHC</v>
      </c>
      <c r="AS92">
        <v>0</v>
      </c>
      <c r="AT92">
        <v>0</v>
      </c>
      <c r="AU92" s="13">
        <f>BC92/(AZ92/9)</f>
        <v>1.4673913043478262</v>
      </c>
      <c r="AV92">
        <v>35</v>
      </c>
      <c r="AW92">
        <v>0</v>
      </c>
      <c r="AX92">
        <v>22</v>
      </c>
      <c r="AY92">
        <v>24</v>
      </c>
      <c r="AZ92" s="14">
        <v>30.666666666666668</v>
      </c>
      <c r="BA92">
        <v>24</v>
      </c>
      <c r="BB92">
        <v>5</v>
      </c>
      <c r="BC92">
        <v>5</v>
      </c>
      <c r="BD92">
        <v>2</v>
      </c>
      <c r="BE92">
        <v>9</v>
      </c>
      <c r="BF92">
        <v>31</v>
      </c>
      <c r="BG92" s="9">
        <f>BA92/((AZ92*3)+BA92)</f>
        <v>0.20689655172413793</v>
      </c>
      <c r="BH92" s="15">
        <f>(BE92+BA92)/AZ92</f>
        <v>1.076086956521739</v>
      </c>
      <c r="BI92" s="17">
        <f>BF92/(AZ92/9)</f>
        <v>9.097826086956522</v>
      </c>
    </row>
    <row r="93" spans="1:61" ht="12.75">
      <c r="A93" t="s">
        <v>70</v>
      </c>
      <c r="B93" t="s">
        <v>526</v>
      </c>
      <c r="C93" t="s">
        <v>32</v>
      </c>
      <c r="D93" s="7">
        <f>Y93+AS93</f>
        <v>19</v>
      </c>
      <c r="E93" s="7">
        <f>Z93+AT93</f>
        <v>6</v>
      </c>
      <c r="F93" s="13">
        <f>N93/(K93/9)</f>
        <v>3.1791808873720138</v>
      </c>
      <c r="G93" s="7">
        <f>AB93+AV93</f>
        <v>33</v>
      </c>
      <c r="H93" s="7">
        <f>AC93+AW93</f>
        <v>33</v>
      </c>
      <c r="I93" s="7">
        <f>AD93+AX93</f>
        <v>0</v>
      </c>
      <c r="J93" s="7">
        <f>AE93+AY93</f>
        <v>0</v>
      </c>
      <c r="K93" s="14">
        <f>AF93+AZ93</f>
        <v>195.33333333333331</v>
      </c>
      <c r="L93" s="7">
        <f>AG93+BA93</f>
        <v>149</v>
      </c>
      <c r="M93" s="7">
        <f>AH93+BB93</f>
        <v>76</v>
      </c>
      <c r="N93" s="7">
        <f>AI93+BC93</f>
        <v>69</v>
      </c>
      <c r="O93" s="7">
        <f>AJ93+BD93</f>
        <v>17</v>
      </c>
      <c r="P93" s="7">
        <f>AK93+BE93</f>
        <v>70</v>
      </c>
      <c r="Q93" s="7">
        <f>AL93+BF93</f>
        <v>241</v>
      </c>
      <c r="R93" s="9">
        <f>L93/((K93*3)+L93)</f>
        <v>0.20272108843537415</v>
      </c>
      <c r="S93" s="15">
        <f>(P93+L93)/K93</f>
        <v>1.1211604095563141</v>
      </c>
      <c r="T93" s="16">
        <f>Q93/P93</f>
        <v>3.442857142857143</v>
      </c>
      <c r="U93" s="17">
        <f>Q93/(K93/9)</f>
        <v>11.104095563139932</v>
      </c>
      <c r="V93" s="7" t="str">
        <f>B93</f>
        <v>Morton</v>
      </c>
      <c r="W93" s="7" t="str">
        <f>A93</f>
        <v>Charlie</v>
      </c>
      <c r="X93" s="7" t="str">
        <f>C93</f>
        <v>HOU</v>
      </c>
      <c r="Y93">
        <v>8</v>
      </c>
      <c r="Z93">
        <v>4</v>
      </c>
      <c r="AA93" s="13">
        <f>AI93/(AF93/9)</f>
        <v>3.4698795180722897</v>
      </c>
      <c r="AB93">
        <v>14</v>
      </c>
      <c r="AC93">
        <v>14</v>
      </c>
      <c r="AD93">
        <v>0</v>
      </c>
      <c r="AE93">
        <v>0</v>
      </c>
      <c r="AF93" s="14">
        <v>83</v>
      </c>
      <c r="AG93">
        <v>65</v>
      </c>
      <c r="AH93">
        <v>36</v>
      </c>
      <c r="AI93">
        <v>32</v>
      </c>
      <c r="AJ93">
        <v>6</v>
      </c>
      <c r="AK93">
        <v>25</v>
      </c>
      <c r="AL93">
        <v>95</v>
      </c>
      <c r="AM93" s="9">
        <f>AG93/((AF93*3)+AG93)</f>
        <v>0.2070063694267516</v>
      </c>
      <c r="AN93" s="15">
        <f>(AK93+AG93)/AF93</f>
        <v>1.0843373493975903</v>
      </c>
      <c r="AO93" s="17">
        <f>AL93/(AF93/9)</f>
        <v>10.301204819277109</v>
      </c>
      <c r="AP93" s="7" t="str">
        <f>V93</f>
        <v>Morton</v>
      </c>
      <c r="AQ93" s="7" t="str">
        <f>W93</f>
        <v>Charlie</v>
      </c>
      <c r="AR93" s="7" t="str">
        <f>X93</f>
        <v>HOU</v>
      </c>
      <c r="AS93">
        <v>11</v>
      </c>
      <c r="AT93">
        <v>2</v>
      </c>
      <c r="AU93" s="13">
        <f>BC93/(AZ93/9)</f>
        <v>2.964391691394659</v>
      </c>
      <c r="AV93">
        <v>19</v>
      </c>
      <c r="AW93">
        <v>19</v>
      </c>
      <c r="AX93">
        <v>0</v>
      </c>
      <c r="AY93">
        <v>0</v>
      </c>
      <c r="AZ93" s="14">
        <v>112.33333333333333</v>
      </c>
      <c r="BA93">
        <v>84</v>
      </c>
      <c r="BB93">
        <v>40</v>
      </c>
      <c r="BC93">
        <v>37</v>
      </c>
      <c r="BD93">
        <v>11</v>
      </c>
      <c r="BE93">
        <v>45</v>
      </c>
      <c r="BF93">
        <v>146</v>
      </c>
      <c r="BG93" s="9">
        <f>BA93/((AZ93*3)+BA93)</f>
        <v>0.1995249406175772</v>
      </c>
      <c r="BH93" s="15">
        <f>(BE93+BA93)/AZ93</f>
        <v>1.1483679525222552</v>
      </c>
      <c r="BI93" s="17">
        <f>BF93/(AZ93/9)</f>
        <v>11.6973293768546</v>
      </c>
    </row>
    <row r="94" spans="1:61" ht="12.75">
      <c r="A94" t="s">
        <v>527</v>
      </c>
      <c r="B94" t="s">
        <v>124</v>
      </c>
      <c r="C94" t="s">
        <v>24</v>
      </c>
      <c r="D94" s="7">
        <f>Y94+AS94</f>
        <v>4</v>
      </c>
      <c r="E94" s="7">
        <f>Z94+AT94</f>
        <v>2</v>
      </c>
      <c r="F94" s="13">
        <f>N94/(K94/9)</f>
        <v>3.798994974874372</v>
      </c>
      <c r="G94" s="7">
        <f>AB94+AV94</f>
        <v>11</v>
      </c>
      <c r="H94" s="7">
        <f>AC94+AW94</f>
        <v>11</v>
      </c>
      <c r="I94" s="7">
        <f>AD94+AX94</f>
        <v>0</v>
      </c>
      <c r="J94" s="7">
        <f>AE94+AY94</f>
        <v>0</v>
      </c>
      <c r="K94" s="14">
        <f>AF94+AZ94</f>
        <v>66.33333333333333</v>
      </c>
      <c r="L94" s="7">
        <f>AG94+BA94</f>
        <v>62</v>
      </c>
      <c r="M94" s="7">
        <f>AH94+BB94</f>
        <v>31</v>
      </c>
      <c r="N94" s="7">
        <f>AI94+BC94</f>
        <v>28</v>
      </c>
      <c r="O94" s="7">
        <f>AJ94+BD94</f>
        <v>5</v>
      </c>
      <c r="P94" s="7">
        <f>AK94+BE94</f>
        <v>21</v>
      </c>
      <c r="Q94" s="7">
        <f>AL94+BF94</f>
        <v>81</v>
      </c>
      <c r="R94" s="9">
        <f>L94/((K94*3)+L94)</f>
        <v>0.23754789272030652</v>
      </c>
      <c r="S94" s="15">
        <f>(P94+L94)/K94</f>
        <v>1.2512562814070354</v>
      </c>
      <c r="T94" s="16">
        <f>Q94/P94</f>
        <v>3.857142857142857</v>
      </c>
      <c r="U94" s="17">
        <f>Q94/(K94/9)</f>
        <v>10.989949748743719</v>
      </c>
      <c r="V94" s="7" t="str">
        <f>B94</f>
        <v>Nelson</v>
      </c>
      <c r="W94" s="7" t="str">
        <f>A94</f>
        <v>Jimmy</v>
      </c>
      <c r="X94" s="7" t="str">
        <f>C94</f>
        <v>MIL</v>
      </c>
      <c r="Y94">
        <v>4</v>
      </c>
      <c r="Z94">
        <v>2</v>
      </c>
      <c r="AA94" s="13">
        <f>AI94/(AF94/9)</f>
        <v>3.798994974874372</v>
      </c>
      <c r="AB94">
        <v>11</v>
      </c>
      <c r="AC94">
        <v>11</v>
      </c>
      <c r="AD94">
        <v>0</v>
      </c>
      <c r="AE94">
        <v>0</v>
      </c>
      <c r="AF94" s="14">
        <v>66.33333333333333</v>
      </c>
      <c r="AG94">
        <v>62</v>
      </c>
      <c r="AH94">
        <v>31</v>
      </c>
      <c r="AI94">
        <v>28</v>
      </c>
      <c r="AJ94">
        <v>5</v>
      </c>
      <c r="AK94">
        <v>21</v>
      </c>
      <c r="AL94">
        <v>81</v>
      </c>
      <c r="AM94" s="9">
        <f>AG94/((AF94*3)+AG94)</f>
        <v>0.23754789272030652</v>
      </c>
      <c r="AN94" s="15">
        <f>(AK94+AG94)/AF94</f>
        <v>1.2512562814070354</v>
      </c>
      <c r="AO94" s="17">
        <f>AL94/(AF94/9)</f>
        <v>10.989949748743719</v>
      </c>
      <c r="AP94" s="7" t="str">
        <f>V94</f>
        <v>Nelson</v>
      </c>
      <c r="AQ94" s="7" t="str">
        <f>W94</f>
        <v>Jimmy</v>
      </c>
      <c r="AR94" s="7" t="str">
        <f>X94</f>
        <v>MIL</v>
      </c>
      <c r="AS94">
        <v>0</v>
      </c>
      <c r="AT94">
        <v>0</v>
      </c>
      <c r="AU94" s="13" t="e">
        <f>BC94/(AZ94/9)</f>
        <v>#DIV/0!</v>
      </c>
      <c r="AV94">
        <v>0</v>
      </c>
      <c r="AW94">
        <v>0</v>
      </c>
      <c r="AX94">
        <v>0</v>
      </c>
      <c r="AY94">
        <v>0</v>
      </c>
      <c r="AZ94" s="1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 s="9" t="e">
        <f>BA94/((AZ94*3)+BA94)</f>
        <v>#DIV/0!</v>
      </c>
      <c r="BH94" s="15" t="e">
        <f>(BE94+BA94)/AZ94</f>
        <v>#DIV/0!</v>
      </c>
      <c r="BI94" s="17" t="e">
        <f>BF94/(AZ94/9)</f>
        <v>#DIV/0!</v>
      </c>
    </row>
    <row r="95" spans="1:61" ht="12.75">
      <c r="A95" t="s">
        <v>528</v>
      </c>
      <c r="B95" t="s">
        <v>529</v>
      </c>
      <c r="C95" t="s">
        <v>156</v>
      </c>
      <c r="D95" s="7">
        <f>Y95+AS95</f>
        <v>3</v>
      </c>
      <c r="E95" s="7">
        <f>Z95+AT95</f>
        <v>5</v>
      </c>
      <c r="F95" s="13">
        <f>N95/(K95/9)</f>
        <v>4.477386934673366</v>
      </c>
      <c r="G95" s="7">
        <f>AB95+AV95</f>
        <v>68</v>
      </c>
      <c r="H95" s="7">
        <f>AC95+AW95</f>
        <v>0</v>
      </c>
      <c r="I95" s="7">
        <f>AD95+AX95</f>
        <v>29</v>
      </c>
      <c r="J95" s="7">
        <f>AE95+AY95</f>
        <v>32</v>
      </c>
      <c r="K95" s="14">
        <f>AF95+AZ95</f>
        <v>66.33333333333334</v>
      </c>
      <c r="L95" s="7">
        <f>AG95+BA95</f>
        <v>69</v>
      </c>
      <c r="M95" s="7">
        <f>AH95+BB95</f>
        <v>34</v>
      </c>
      <c r="N95" s="7">
        <f>AI95+BC95</f>
        <v>33</v>
      </c>
      <c r="O95" s="7">
        <f>AJ95+BD95</f>
        <v>15</v>
      </c>
      <c r="P95" s="7">
        <f>AK95+BE95</f>
        <v>25</v>
      </c>
      <c r="Q95" s="7">
        <f>AL95+BF95</f>
        <v>85</v>
      </c>
      <c r="R95" s="9">
        <f>L95/((K95*3)+L95)</f>
        <v>0.2574626865671642</v>
      </c>
      <c r="S95" s="15">
        <f>(P95+L95)/K95</f>
        <v>1.417085427135678</v>
      </c>
      <c r="T95" s="16">
        <f>Q95/P95</f>
        <v>3.4</v>
      </c>
      <c r="U95" s="17">
        <f>Q95/(K95/9)</f>
        <v>11.532663316582914</v>
      </c>
      <c r="V95" s="7" t="str">
        <f>B95</f>
        <v>Neris</v>
      </c>
      <c r="W95" s="7" t="str">
        <f>A95</f>
        <v>Hector</v>
      </c>
      <c r="X95" s="7" t="str">
        <f>C95</f>
        <v>PHI</v>
      </c>
      <c r="Y95">
        <v>2</v>
      </c>
      <c r="Z95">
        <v>2</v>
      </c>
      <c r="AA95" s="13">
        <f>AI95/(AF95/9)</f>
        <v>2.477064220183486</v>
      </c>
      <c r="AB95">
        <v>35</v>
      </c>
      <c r="AC95">
        <v>0</v>
      </c>
      <c r="AD95">
        <v>19</v>
      </c>
      <c r="AE95">
        <v>19</v>
      </c>
      <c r="AF95" s="14">
        <v>36.333333333333336</v>
      </c>
      <c r="AG95">
        <v>34</v>
      </c>
      <c r="AH95">
        <v>11</v>
      </c>
      <c r="AI95">
        <v>10</v>
      </c>
      <c r="AJ95">
        <v>4</v>
      </c>
      <c r="AK95">
        <v>14</v>
      </c>
      <c r="AL95">
        <v>44</v>
      </c>
      <c r="AM95" s="9">
        <f>AG95/((AF95*3)+AG95)</f>
        <v>0.23776223776223776</v>
      </c>
      <c r="AN95" s="15">
        <f>(AK95+AG95)/AF95</f>
        <v>1.3211009174311925</v>
      </c>
      <c r="AO95" s="17">
        <f>AL95/(AF95/9)</f>
        <v>10.899082568807339</v>
      </c>
      <c r="AP95" s="7" t="str">
        <f>V95</f>
        <v>Neris</v>
      </c>
      <c r="AQ95" s="7" t="str">
        <f>W95</f>
        <v>Hector</v>
      </c>
      <c r="AR95" s="7" t="str">
        <f>X95</f>
        <v>PHI</v>
      </c>
      <c r="AS95">
        <v>1</v>
      </c>
      <c r="AT95">
        <v>3</v>
      </c>
      <c r="AU95" s="13">
        <f>BC95/(AZ95/9)</f>
        <v>6.8999999999999995</v>
      </c>
      <c r="AV95">
        <v>33</v>
      </c>
      <c r="AW95">
        <v>0</v>
      </c>
      <c r="AX95">
        <v>10</v>
      </c>
      <c r="AY95">
        <v>13</v>
      </c>
      <c r="AZ95" s="14">
        <v>30</v>
      </c>
      <c r="BA95">
        <v>35</v>
      </c>
      <c r="BB95">
        <v>23</v>
      </c>
      <c r="BC95">
        <v>23</v>
      </c>
      <c r="BD95">
        <v>11</v>
      </c>
      <c r="BE95">
        <v>11</v>
      </c>
      <c r="BF95">
        <v>41</v>
      </c>
      <c r="BG95" s="9">
        <f>BA95/((AZ95*3)+BA95)</f>
        <v>0.28</v>
      </c>
      <c r="BH95" s="15">
        <f>(BE95+BA95)/AZ95</f>
        <v>1.5333333333333334</v>
      </c>
      <c r="BI95" s="17">
        <f>BF95/(AZ95/9)</f>
        <v>12.299999999999999</v>
      </c>
    </row>
    <row r="96" spans="1:61" ht="12.75">
      <c r="A96" t="s">
        <v>437</v>
      </c>
      <c r="B96" t="s">
        <v>530</v>
      </c>
      <c r="C96" t="s">
        <v>27</v>
      </c>
      <c r="D96" s="7">
        <f>Y96+AS96</f>
        <v>11</v>
      </c>
      <c r="E96" s="7">
        <f>Z96+AT96</f>
        <v>10</v>
      </c>
      <c r="F96" s="13">
        <f>N96/(K96/9)</f>
        <v>3.842307692307693</v>
      </c>
      <c r="G96" s="7">
        <f>AB96+AV96</f>
        <v>32</v>
      </c>
      <c r="H96" s="7">
        <f>AC96+AW96</f>
        <v>32</v>
      </c>
      <c r="I96" s="7">
        <f>AD96+AX96</f>
        <v>0</v>
      </c>
      <c r="J96" s="7">
        <f>AE96+AY96</f>
        <v>0</v>
      </c>
      <c r="K96" s="14">
        <f>AF96+AZ96</f>
        <v>173.33333333333331</v>
      </c>
      <c r="L96" s="7">
        <f>AG96+BA96</f>
        <v>150</v>
      </c>
      <c r="M96" s="7">
        <f>AH96+BB96</f>
        <v>79</v>
      </c>
      <c r="N96" s="7">
        <f>AI96+BC96</f>
        <v>74</v>
      </c>
      <c r="O96" s="7">
        <f>AJ96+BD96</f>
        <v>19</v>
      </c>
      <c r="P96" s="7">
        <f>AK96+BE96</f>
        <v>95</v>
      </c>
      <c r="Q96" s="7">
        <f>AL96+BF96</f>
        <v>175</v>
      </c>
      <c r="R96" s="9">
        <f>L96/((K96*3)+L96)</f>
        <v>0.22388059701492538</v>
      </c>
      <c r="S96" s="15">
        <f>(P96+L96)/K96</f>
        <v>1.4134615384615385</v>
      </c>
      <c r="T96" s="16">
        <f>Q96/P96</f>
        <v>1.8421052631578947</v>
      </c>
      <c r="U96" s="17">
        <f>Q96/(K96/9)</f>
        <v>9.086538461538463</v>
      </c>
      <c r="V96" s="7" t="str">
        <f>B96</f>
        <v>Newcomb</v>
      </c>
      <c r="W96" s="7" t="str">
        <f>A96</f>
        <v>Sean</v>
      </c>
      <c r="X96" s="7" t="str">
        <f>C96</f>
        <v>ATL</v>
      </c>
      <c r="Y96">
        <v>3</v>
      </c>
      <c r="Z96">
        <v>5</v>
      </c>
      <c r="AA96" s="13">
        <f>AI96/(AF96/9)</f>
        <v>4.3463414634146345</v>
      </c>
      <c r="AB96">
        <v>13</v>
      </c>
      <c r="AC96">
        <v>13</v>
      </c>
      <c r="AD96">
        <v>0</v>
      </c>
      <c r="AE96">
        <v>0</v>
      </c>
      <c r="AF96" s="14">
        <v>68.33333333333333</v>
      </c>
      <c r="AG96">
        <v>68</v>
      </c>
      <c r="AH96">
        <v>35</v>
      </c>
      <c r="AI96">
        <v>33</v>
      </c>
      <c r="AJ96">
        <v>8</v>
      </c>
      <c r="AK96">
        <v>43</v>
      </c>
      <c r="AL96">
        <v>78</v>
      </c>
      <c r="AM96" s="9">
        <f>AG96/((AF96*3)+AG96)</f>
        <v>0.2490842490842491</v>
      </c>
      <c r="AN96" s="15">
        <f>(AK96+AG96)/AF96</f>
        <v>1.6243902439024391</v>
      </c>
      <c r="AO96" s="17">
        <f>AL96/(AF96/9)</f>
        <v>10.273170731707319</v>
      </c>
      <c r="AP96" s="7" t="str">
        <f>V96</f>
        <v>Newcomb</v>
      </c>
      <c r="AQ96" s="7" t="str">
        <f>W96</f>
        <v>Sean</v>
      </c>
      <c r="AR96" s="7" t="str">
        <f>X96</f>
        <v>ATL</v>
      </c>
      <c r="AS96">
        <v>8</v>
      </c>
      <c r="AT96">
        <v>5</v>
      </c>
      <c r="AU96" s="13">
        <f>BC96/(AZ96/9)</f>
        <v>3.5142857142857147</v>
      </c>
      <c r="AV96">
        <v>19</v>
      </c>
      <c r="AW96">
        <v>19</v>
      </c>
      <c r="AX96">
        <v>0</v>
      </c>
      <c r="AY96">
        <v>0</v>
      </c>
      <c r="AZ96" s="14">
        <v>105</v>
      </c>
      <c r="BA96">
        <v>82</v>
      </c>
      <c r="BB96">
        <v>44</v>
      </c>
      <c r="BC96">
        <v>41</v>
      </c>
      <c r="BD96">
        <v>11</v>
      </c>
      <c r="BE96">
        <v>52</v>
      </c>
      <c r="BF96">
        <v>97</v>
      </c>
      <c r="BG96" s="9">
        <f>BA96/((AZ96*3)+BA96)</f>
        <v>0.20654911838790932</v>
      </c>
      <c r="BH96" s="15">
        <f>(BE96+BA96)/AZ96</f>
        <v>1.276190476190476</v>
      </c>
      <c r="BI96" s="17">
        <f>BF96/(AZ96/9)</f>
        <v>8.314285714285715</v>
      </c>
    </row>
    <row r="97" spans="1:61" ht="12.75">
      <c r="A97" t="s">
        <v>210</v>
      </c>
      <c r="B97" t="s">
        <v>531</v>
      </c>
      <c r="C97" t="s">
        <v>156</v>
      </c>
      <c r="D97" s="7">
        <f>Y97+AS97</f>
        <v>18</v>
      </c>
      <c r="E97" s="7">
        <f>Z97+AT97</f>
        <v>8</v>
      </c>
      <c r="F97" s="13">
        <f>N97/(K97/9)</f>
        <v>2.783076923076923</v>
      </c>
      <c r="G97" s="7">
        <f>AB97+AV97</f>
        <v>34</v>
      </c>
      <c r="H97" s="7">
        <f>AC97+AW97</f>
        <v>34</v>
      </c>
      <c r="I97" s="7">
        <f>AD97+AX97</f>
        <v>0</v>
      </c>
      <c r="J97" s="7">
        <f>AE97+AY97</f>
        <v>0</v>
      </c>
      <c r="K97" s="14">
        <f>AF97+AZ97</f>
        <v>216.66666666666669</v>
      </c>
      <c r="L97" s="7">
        <f>AG97+BA97</f>
        <v>175</v>
      </c>
      <c r="M97" s="7">
        <f>AH97+BB97</f>
        <v>68</v>
      </c>
      <c r="N97" s="7">
        <f>AI97+BC97</f>
        <v>67</v>
      </c>
      <c r="O97" s="7">
        <f>AJ97+BD97</f>
        <v>16</v>
      </c>
      <c r="P97" s="7">
        <f>AK97+BE97</f>
        <v>59</v>
      </c>
      <c r="Q97" s="7">
        <f>AL97+BF97</f>
        <v>234</v>
      </c>
      <c r="R97" s="9">
        <f>L97/((K97*3)+L97)</f>
        <v>0.21212121212121213</v>
      </c>
      <c r="S97" s="15">
        <f>(P97+L97)/K97</f>
        <v>1.0799999999999998</v>
      </c>
      <c r="T97" s="16">
        <f>Q97/P97</f>
        <v>3.9661016949152543</v>
      </c>
      <c r="U97" s="17">
        <f>Q97/(K97/9)</f>
        <v>9.719999999999999</v>
      </c>
      <c r="V97" s="7" t="str">
        <f>B97</f>
        <v>Nola</v>
      </c>
      <c r="W97" s="7" t="str">
        <f>A97</f>
        <v>Aaron</v>
      </c>
      <c r="X97" s="7" t="str">
        <f>C97</f>
        <v>PHI</v>
      </c>
      <c r="Y97">
        <v>6</v>
      </c>
      <c r="Z97">
        <v>5</v>
      </c>
      <c r="AA97" s="13">
        <f>AI97/(AF97/9)</f>
        <v>3.490494296577947</v>
      </c>
      <c r="AB97">
        <v>14</v>
      </c>
      <c r="AC97">
        <v>14</v>
      </c>
      <c r="AD97">
        <v>0</v>
      </c>
      <c r="AE97">
        <v>0</v>
      </c>
      <c r="AF97" s="14">
        <v>87.66666666666667</v>
      </c>
      <c r="AG97">
        <v>84</v>
      </c>
      <c r="AH97">
        <v>35</v>
      </c>
      <c r="AI97">
        <v>34</v>
      </c>
      <c r="AJ97">
        <v>10</v>
      </c>
      <c r="AK97">
        <v>24</v>
      </c>
      <c r="AL97">
        <v>103</v>
      </c>
      <c r="AM97" s="9">
        <f>AG97/((AF97*3)+AG97)</f>
        <v>0.2420749279538905</v>
      </c>
      <c r="AN97" s="15">
        <f>(AK97+AG97)/AF97</f>
        <v>1.2319391634980987</v>
      </c>
      <c r="AO97" s="17">
        <f>AL97/(AF97/9)</f>
        <v>10.574144486692015</v>
      </c>
      <c r="AP97" s="7" t="str">
        <f>V97</f>
        <v>Nola</v>
      </c>
      <c r="AQ97" s="7" t="str">
        <f>W97</f>
        <v>Aaron</v>
      </c>
      <c r="AR97" s="7" t="str">
        <f>X97</f>
        <v>PHI</v>
      </c>
      <c r="AS97">
        <v>12</v>
      </c>
      <c r="AT97">
        <v>3</v>
      </c>
      <c r="AU97" s="13">
        <f>BC97/(AZ97/9)</f>
        <v>2.302325581395349</v>
      </c>
      <c r="AV97">
        <v>20</v>
      </c>
      <c r="AW97">
        <v>20</v>
      </c>
      <c r="AX97">
        <v>0</v>
      </c>
      <c r="AY97">
        <v>0</v>
      </c>
      <c r="AZ97" s="14">
        <v>129</v>
      </c>
      <c r="BA97">
        <v>91</v>
      </c>
      <c r="BB97">
        <v>33</v>
      </c>
      <c r="BC97">
        <v>33</v>
      </c>
      <c r="BD97">
        <v>6</v>
      </c>
      <c r="BE97">
        <v>35</v>
      </c>
      <c r="BF97">
        <v>131</v>
      </c>
      <c r="BG97" s="9">
        <f>BA97/((AZ97*3)+BA97)</f>
        <v>0.1903765690376569</v>
      </c>
      <c r="BH97" s="15">
        <f>(BE97+BA97)/AZ97</f>
        <v>0.9767441860465116</v>
      </c>
      <c r="BI97" s="17">
        <f>BF97/(AZ97/9)</f>
        <v>9.13953488372093</v>
      </c>
    </row>
    <row r="98" spans="1:61" ht="12.75">
      <c r="A98" t="s">
        <v>532</v>
      </c>
      <c r="B98" t="s">
        <v>533</v>
      </c>
      <c r="C98" t="s">
        <v>285</v>
      </c>
      <c r="D98" s="7">
        <f>Y98+AS98</f>
        <v>2</v>
      </c>
      <c r="E98" s="7">
        <f>Z98+AT98</f>
        <v>5</v>
      </c>
      <c r="F98" s="13">
        <f>N98/(K98/9)</f>
        <v>4.744769874476987</v>
      </c>
      <c r="G98" s="7">
        <f>AB98+AV98</f>
        <v>15</v>
      </c>
      <c r="H98" s="7">
        <f>AC98+AW98</f>
        <v>15</v>
      </c>
      <c r="I98" s="7">
        <f>AD98+AX98</f>
        <v>0</v>
      </c>
      <c r="J98" s="7">
        <f>AE98+AY98</f>
        <v>0</v>
      </c>
      <c r="K98" s="14">
        <f>AF98+AZ98</f>
        <v>79.66666666666667</v>
      </c>
      <c r="L98" s="7">
        <f>AG98+BA98</f>
        <v>92</v>
      </c>
      <c r="M98" s="7">
        <f>AH98+BB98</f>
        <v>44</v>
      </c>
      <c r="N98" s="7">
        <f>AI98+BC98</f>
        <v>42</v>
      </c>
      <c r="O98" s="7">
        <f>AJ98+BD98</f>
        <v>10</v>
      </c>
      <c r="P98" s="7">
        <f>AK98+BE98</f>
        <v>29</v>
      </c>
      <c r="Q98" s="7">
        <f>AL98+BF98</f>
        <v>58</v>
      </c>
      <c r="R98" s="9">
        <f>L98/((K98*3)+L98)</f>
        <v>0.27794561933534745</v>
      </c>
      <c r="S98" s="15">
        <f>(P98+L98)/K98</f>
        <v>1.518828451882845</v>
      </c>
      <c r="T98" s="16">
        <f>Q98/P98</f>
        <v>2</v>
      </c>
      <c r="U98" s="17">
        <f>Q98/(K98/9)</f>
        <v>6.552301255230125</v>
      </c>
      <c r="V98" s="7" t="str">
        <f>B98</f>
        <v>Nolasco</v>
      </c>
      <c r="W98" s="7" t="str">
        <f>A98</f>
        <v>Ricky</v>
      </c>
      <c r="X98" s="7" t="str">
        <f>C98</f>
        <v>LAA</v>
      </c>
      <c r="Y98">
        <v>2</v>
      </c>
      <c r="Z98">
        <v>5</v>
      </c>
      <c r="AA98" s="13">
        <f>AI98/(AF98/9)</f>
        <v>4.744769874476987</v>
      </c>
      <c r="AB98">
        <v>15</v>
      </c>
      <c r="AC98">
        <v>15</v>
      </c>
      <c r="AD98">
        <v>0</v>
      </c>
      <c r="AE98">
        <v>0</v>
      </c>
      <c r="AF98" s="14">
        <v>79.66666666666667</v>
      </c>
      <c r="AG98">
        <v>92</v>
      </c>
      <c r="AH98">
        <v>44</v>
      </c>
      <c r="AI98">
        <v>42</v>
      </c>
      <c r="AJ98">
        <v>10</v>
      </c>
      <c r="AK98">
        <v>29</v>
      </c>
      <c r="AL98">
        <v>58</v>
      </c>
      <c r="AM98" s="9">
        <f>AG98/((AF98*3)+AG98)</f>
        <v>0.27794561933534745</v>
      </c>
      <c r="AN98" s="15">
        <f>(AK98+AG98)/AF98</f>
        <v>1.518828451882845</v>
      </c>
      <c r="AO98" s="17">
        <f>AL98/(AF98/9)</f>
        <v>6.552301255230125</v>
      </c>
      <c r="AP98" s="7" t="str">
        <f>V98</f>
        <v>Nolasco</v>
      </c>
      <c r="AQ98" s="7" t="str">
        <f>W98</f>
        <v>Ricky</v>
      </c>
      <c r="AR98" s="7" t="str">
        <f>X98</f>
        <v>LAA</v>
      </c>
      <c r="AS98">
        <v>0</v>
      </c>
      <c r="AT98">
        <v>0</v>
      </c>
      <c r="AU98" s="13" t="e">
        <f>BC98/(AZ98/9)</f>
        <v>#DIV/0!</v>
      </c>
      <c r="AV98">
        <v>0</v>
      </c>
      <c r="AW98">
        <v>0</v>
      </c>
      <c r="AX98">
        <v>0</v>
      </c>
      <c r="AY98">
        <v>0</v>
      </c>
      <c r="AZ98" s="14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 s="9" t="e">
        <f>BA98/((AZ98*3)+BA98)</f>
        <v>#DIV/0!</v>
      </c>
      <c r="BH98" s="15" t="e">
        <f>(BE98+BA98)/AZ98</f>
        <v>#DIV/0!</v>
      </c>
      <c r="BI98" s="17" t="e">
        <f>BF98/(AZ98/9)</f>
        <v>#DIV/0!</v>
      </c>
    </row>
    <row r="99" spans="1:61" ht="12.75">
      <c r="A99" t="s">
        <v>534</v>
      </c>
      <c r="B99" t="s">
        <v>535</v>
      </c>
      <c r="C99" t="s">
        <v>536</v>
      </c>
      <c r="D99" s="7">
        <f>Y99+AS99</f>
        <v>4</v>
      </c>
      <c r="E99" s="7">
        <f>Z99+AT99</f>
        <v>6</v>
      </c>
      <c r="F99" s="13">
        <f>N99/(K99/9)</f>
        <v>4.640625</v>
      </c>
      <c r="G99" s="7">
        <f>AB99+AV99</f>
        <v>62</v>
      </c>
      <c r="H99" s="7">
        <f>AC99+AW99</f>
        <v>3</v>
      </c>
      <c r="I99" s="7">
        <f>AD99+AX99</f>
        <v>23</v>
      </c>
      <c r="J99" s="7">
        <f>AE99+AY99</f>
        <v>27</v>
      </c>
      <c r="K99" s="14">
        <f>AF99+AZ99</f>
        <v>64</v>
      </c>
      <c r="L99" s="7">
        <f>AG99+BA99</f>
        <v>63</v>
      </c>
      <c r="M99" s="7">
        <f>AH99+BB99</f>
        <v>35</v>
      </c>
      <c r="N99" s="7">
        <f>AI99+BC99</f>
        <v>33</v>
      </c>
      <c r="O99" s="7">
        <f>AJ99+BD99</f>
        <v>9</v>
      </c>
      <c r="P99" s="7">
        <f>AK99+BE99</f>
        <v>19</v>
      </c>
      <c r="Q99" s="7">
        <f>AL99+BF99</f>
        <v>77</v>
      </c>
      <c r="R99" s="9">
        <f>L99/((K99*3)+L99)</f>
        <v>0.24705882352941178</v>
      </c>
      <c r="S99" s="15">
        <f>(P99+L99)/K99</f>
        <v>1.28125</v>
      </c>
      <c r="T99" s="16">
        <f>Q99/P99</f>
        <v>4.052631578947368</v>
      </c>
      <c r="U99" s="17">
        <f>Q99/(K99/9)</f>
        <v>10.828125</v>
      </c>
      <c r="V99" s="7" t="str">
        <f>B99</f>
        <v>Norris</v>
      </c>
      <c r="W99" s="7" t="str">
        <f>A99</f>
        <v>Bud</v>
      </c>
      <c r="X99" s="7" t="str">
        <f>C99</f>
        <v>LAA / STL</v>
      </c>
      <c r="Y99">
        <v>1</v>
      </c>
      <c r="Z99">
        <v>4</v>
      </c>
      <c r="AA99" s="13">
        <f>AI99/(AF99/9)</f>
        <v>7.012987012987012</v>
      </c>
      <c r="AB99">
        <v>23</v>
      </c>
      <c r="AC99">
        <v>3</v>
      </c>
      <c r="AD99">
        <v>6</v>
      </c>
      <c r="AE99">
        <v>8</v>
      </c>
      <c r="AF99" s="14">
        <v>25.666666666666668</v>
      </c>
      <c r="AG99">
        <v>32</v>
      </c>
      <c r="AH99">
        <v>20</v>
      </c>
      <c r="AI99">
        <v>20</v>
      </c>
      <c r="AJ99">
        <v>5</v>
      </c>
      <c r="AK99">
        <v>13</v>
      </c>
      <c r="AL99">
        <v>27</v>
      </c>
      <c r="AM99" s="9">
        <f>AG99/((AF99*3)+AG99)</f>
        <v>0.29357798165137616</v>
      </c>
      <c r="AN99" s="15">
        <f>(AK99+AG99)/AF99</f>
        <v>1.7532467532467533</v>
      </c>
      <c r="AO99" s="17">
        <f>AL99/(AF99/9)</f>
        <v>9.467532467532466</v>
      </c>
      <c r="AP99" s="7" t="str">
        <f>V99</f>
        <v>Norris</v>
      </c>
      <c r="AQ99" s="7" t="str">
        <f>W99</f>
        <v>Bud</v>
      </c>
      <c r="AR99" s="7" t="str">
        <f>X99</f>
        <v>LAA / STL</v>
      </c>
      <c r="AS99">
        <v>3</v>
      </c>
      <c r="AT99">
        <v>2</v>
      </c>
      <c r="AU99" s="13">
        <f>BC99/(AZ99/9)</f>
        <v>3.052173913043478</v>
      </c>
      <c r="AV99">
        <v>39</v>
      </c>
      <c r="AW99">
        <v>0</v>
      </c>
      <c r="AX99">
        <v>17</v>
      </c>
      <c r="AY99">
        <v>19</v>
      </c>
      <c r="AZ99" s="14">
        <v>38.333333333333336</v>
      </c>
      <c r="BA99">
        <v>31</v>
      </c>
      <c r="BB99">
        <v>15</v>
      </c>
      <c r="BC99">
        <v>13</v>
      </c>
      <c r="BD99">
        <v>4</v>
      </c>
      <c r="BE99">
        <v>6</v>
      </c>
      <c r="BF99">
        <v>50</v>
      </c>
      <c r="BG99" s="9">
        <f>BA99/((AZ99*3)+BA99)</f>
        <v>0.21232876712328766</v>
      </c>
      <c r="BH99" s="15">
        <f>(BE99+BA99)/AZ99</f>
        <v>0.9652173913043478</v>
      </c>
      <c r="BI99" s="17">
        <f>BF99/(AZ99/9)</f>
        <v>11.739130434782608</v>
      </c>
    </row>
    <row r="100" spans="1:61" ht="12.75">
      <c r="A100" t="s">
        <v>385</v>
      </c>
      <c r="B100" t="s">
        <v>537</v>
      </c>
      <c r="C100" t="s">
        <v>261</v>
      </c>
      <c r="D100" s="7">
        <f>Y100+AS100</f>
        <v>9</v>
      </c>
      <c r="E100" s="7">
        <f>Z100+AT100</f>
        <v>10</v>
      </c>
      <c r="F100" s="13">
        <f>N100/(K100/9)</f>
        <v>4.145228215767635</v>
      </c>
      <c r="G100" s="7">
        <f>AB100+AV100</f>
        <v>32</v>
      </c>
      <c r="H100" s="7">
        <f>AC100+AW100</f>
        <v>32</v>
      </c>
      <c r="I100" s="7">
        <f>AD100+AX100</f>
        <v>0</v>
      </c>
      <c r="J100" s="7">
        <f>AE100+AY100</f>
        <v>0</v>
      </c>
      <c r="K100" s="14">
        <f>AF100+AZ100</f>
        <v>160.66666666666666</v>
      </c>
      <c r="L100" s="7">
        <f>AG100+BA100</f>
        <v>138</v>
      </c>
      <c r="M100" s="7">
        <f>AH100+BB100</f>
        <v>84</v>
      </c>
      <c r="N100" s="7">
        <f>AI100+BC100</f>
        <v>74</v>
      </c>
      <c r="O100" s="7">
        <f>AJ100+BD100</f>
        <v>26</v>
      </c>
      <c r="P100" s="7">
        <f>AK100+BE100</f>
        <v>76</v>
      </c>
      <c r="Q100" s="7">
        <f>AL100+BF100</f>
        <v>160</v>
      </c>
      <c r="R100" s="9">
        <f>L100/((K100*3)+L100)</f>
        <v>0.22258064516129034</v>
      </c>
      <c r="S100" s="15">
        <f>(P100+L100)/K100</f>
        <v>1.3319502074688798</v>
      </c>
      <c r="T100" s="16">
        <f>Q100/P100</f>
        <v>2.1052631578947367</v>
      </c>
      <c r="U100" s="17">
        <f>Q100/(K100/9)</f>
        <v>8.962655601659751</v>
      </c>
      <c r="V100" s="7" t="str">
        <f>B100</f>
        <v>Odorizzi</v>
      </c>
      <c r="W100" s="7" t="str">
        <f>A100</f>
        <v>Jake</v>
      </c>
      <c r="X100" s="7" t="str">
        <f>C100</f>
        <v>TB / MIN</v>
      </c>
      <c r="Y100">
        <v>5</v>
      </c>
      <c r="Z100">
        <v>4</v>
      </c>
      <c r="AA100" s="13">
        <f>AI100/(AF100/9)</f>
        <v>3.4692737430167595</v>
      </c>
      <c r="AB100">
        <v>12</v>
      </c>
      <c r="AC100">
        <v>12</v>
      </c>
      <c r="AD100">
        <v>0</v>
      </c>
      <c r="AE100">
        <v>0</v>
      </c>
      <c r="AF100" s="14">
        <v>59.666666666666664</v>
      </c>
      <c r="AG100">
        <v>37</v>
      </c>
      <c r="AH100">
        <v>29</v>
      </c>
      <c r="AI100">
        <v>23</v>
      </c>
      <c r="AJ100">
        <v>10</v>
      </c>
      <c r="AK100">
        <v>31</v>
      </c>
      <c r="AL100">
        <v>55</v>
      </c>
      <c r="AM100" s="9">
        <f>AG100/((AF100*3)+AG100)</f>
        <v>0.1712962962962963</v>
      </c>
      <c r="AN100" s="15">
        <f>(AK100+AG100)/AF100</f>
        <v>1.1396648044692739</v>
      </c>
      <c r="AO100" s="17">
        <f>AL100/(AF100/9)</f>
        <v>8.29608938547486</v>
      </c>
      <c r="AP100" s="7" t="str">
        <f>V100</f>
        <v>Odorizzi</v>
      </c>
      <c r="AQ100" s="7" t="str">
        <f>W100</f>
        <v>Jake</v>
      </c>
      <c r="AR100" s="7" t="str">
        <f>X100</f>
        <v>TB / MIN</v>
      </c>
      <c r="AS100">
        <v>4</v>
      </c>
      <c r="AT100">
        <v>6</v>
      </c>
      <c r="AU100" s="13">
        <f>BC100/(AZ100/9)</f>
        <v>4.544554455445545</v>
      </c>
      <c r="AV100">
        <v>20</v>
      </c>
      <c r="AW100">
        <v>20</v>
      </c>
      <c r="AX100">
        <v>0</v>
      </c>
      <c r="AY100">
        <v>0</v>
      </c>
      <c r="AZ100" s="14">
        <v>101</v>
      </c>
      <c r="BA100">
        <v>101</v>
      </c>
      <c r="BB100">
        <v>55</v>
      </c>
      <c r="BC100">
        <v>51</v>
      </c>
      <c r="BD100">
        <v>16</v>
      </c>
      <c r="BE100">
        <v>45</v>
      </c>
      <c r="BF100">
        <v>105</v>
      </c>
      <c r="BG100" s="9">
        <f>BA100/((AZ100*3)+BA100)</f>
        <v>0.25</v>
      </c>
      <c r="BH100" s="15">
        <f>(BE100+BA100)/AZ100</f>
        <v>1.4455445544554455</v>
      </c>
      <c r="BI100" s="17">
        <f>BF100/(AZ100/9)</f>
        <v>9.356435643564357</v>
      </c>
    </row>
    <row r="101" spans="1:61" ht="12.75">
      <c r="A101" t="s">
        <v>538</v>
      </c>
      <c r="B101" t="s">
        <v>539</v>
      </c>
      <c r="C101" t="s">
        <v>138</v>
      </c>
      <c r="D101" s="7">
        <f>Y101+AS101</f>
        <v>1</v>
      </c>
      <c r="E101" s="7">
        <f>Z101+AT101</f>
        <v>4</v>
      </c>
      <c r="F101" s="13">
        <f>N101/(K101/9)</f>
        <v>4.263157894736842</v>
      </c>
      <c r="G101" s="7">
        <f>AB101+AV101</f>
        <v>44</v>
      </c>
      <c r="H101" s="7">
        <f>AC101+AW101</f>
        <v>0</v>
      </c>
      <c r="I101" s="7">
        <f>AD101+AX101</f>
        <v>26</v>
      </c>
      <c r="J101" s="7">
        <f>AE101+AY101</f>
        <v>34</v>
      </c>
      <c r="K101" s="14">
        <f>AF101+AZ101</f>
        <v>44.333333333333336</v>
      </c>
      <c r="L101" s="7">
        <f>AG101+BA101</f>
        <v>40</v>
      </c>
      <c r="M101" s="7">
        <f>AH101+BB101</f>
        <v>23</v>
      </c>
      <c r="N101" s="7">
        <f>AI101+BC101</f>
        <v>21</v>
      </c>
      <c r="O101" s="7">
        <f>AJ101+BD101</f>
        <v>1</v>
      </c>
      <c r="P101" s="7">
        <f>AK101+BE101</f>
        <v>7</v>
      </c>
      <c r="Q101" s="7">
        <f>AL101+BF101</f>
        <v>49</v>
      </c>
      <c r="R101" s="9">
        <f>L101/((K101*3)+L101)</f>
        <v>0.23121387283236994</v>
      </c>
      <c r="S101" s="15">
        <f>(P101+L101)/K101</f>
        <v>1.0601503759398496</v>
      </c>
      <c r="T101" s="16">
        <f>Q101/P101</f>
        <v>7</v>
      </c>
      <c r="U101" s="17">
        <f>Q101/(K101/9)</f>
        <v>9.94736842105263</v>
      </c>
      <c r="V101" s="7" t="str">
        <f>B101</f>
        <v>Osuna</v>
      </c>
      <c r="W101" s="7" t="str">
        <f>A101</f>
        <v>Roberto</v>
      </c>
      <c r="X101" s="7" t="str">
        <f>C101</f>
        <v>TOR</v>
      </c>
      <c r="Y101">
        <v>1</v>
      </c>
      <c r="Z101">
        <v>4</v>
      </c>
      <c r="AA101" s="13">
        <f>AI101/(AF101/9)</f>
        <v>4.9655172413793105</v>
      </c>
      <c r="AB101">
        <v>29</v>
      </c>
      <c r="AC101">
        <v>0</v>
      </c>
      <c r="AD101">
        <v>17</v>
      </c>
      <c r="AE101">
        <v>24</v>
      </c>
      <c r="AF101" s="14">
        <v>29</v>
      </c>
      <c r="AG101">
        <v>24</v>
      </c>
      <c r="AH101">
        <v>18</v>
      </c>
      <c r="AI101">
        <v>16</v>
      </c>
      <c r="AJ101">
        <v>1</v>
      </c>
      <c r="AK101">
        <v>6</v>
      </c>
      <c r="AL101">
        <v>36</v>
      </c>
      <c r="AM101" s="9">
        <f>AG101/((AF101*3)+AG101)</f>
        <v>0.21621621621621623</v>
      </c>
      <c r="AN101" s="15">
        <f>(AK101+AG101)/AF101</f>
        <v>1.0344827586206897</v>
      </c>
      <c r="AO101" s="17">
        <f>AL101/(AF101/9)</f>
        <v>11.172413793103448</v>
      </c>
      <c r="AP101" s="7" t="str">
        <f>V101</f>
        <v>Osuna</v>
      </c>
      <c r="AQ101" s="7" t="str">
        <f>W101</f>
        <v>Roberto</v>
      </c>
      <c r="AR101" s="7" t="str">
        <f>X101</f>
        <v>TOR</v>
      </c>
      <c r="AS101">
        <v>0</v>
      </c>
      <c r="AT101">
        <v>0</v>
      </c>
      <c r="AU101" s="13">
        <f>BC101/(AZ101/9)</f>
        <v>2.9347826086956523</v>
      </c>
      <c r="AV101">
        <v>15</v>
      </c>
      <c r="AW101">
        <v>0</v>
      </c>
      <c r="AX101">
        <v>9</v>
      </c>
      <c r="AY101">
        <v>10</v>
      </c>
      <c r="AZ101" s="14">
        <v>15.333333333333334</v>
      </c>
      <c r="BA101">
        <v>16</v>
      </c>
      <c r="BB101">
        <v>5</v>
      </c>
      <c r="BC101">
        <v>5</v>
      </c>
      <c r="BD101">
        <v>0</v>
      </c>
      <c r="BE101">
        <v>1</v>
      </c>
      <c r="BF101">
        <v>13</v>
      </c>
      <c r="BG101" s="9">
        <f>BA101/((AZ101*3)+BA101)</f>
        <v>0.25806451612903225</v>
      </c>
      <c r="BH101" s="15">
        <f>(BE101+BA101)/AZ101</f>
        <v>1.108695652173913</v>
      </c>
      <c r="BI101" s="17">
        <f>BF101/(AZ101/9)</f>
        <v>7.630434782608695</v>
      </c>
    </row>
    <row r="102" spans="1:61" ht="12.75">
      <c r="A102" t="s">
        <v>540</v>
      </c>
      <c r="B102" t="s">
        <v>397</v>
      </c>
      <c r="C102" t="s">
        <v>285</v>
      </c>
      <c r="D102" s="7">
        <f>Y102+AS102</f>
        <v>2</v>
      </c>
      <c r="E102" s="7">
        <f>Z102+AT102</f>
        <v>2</v>
      </c>
      <c r="F102" s="13">
        <f>N102/(K102/9)</f>
        <v>2.8227272727272723</v>
      </c>
      <c r="G102" s="7">
        <f>AB102+AV102</f>
        <v>72</v>
      </c>
      <c r="H102" s="7">
        <f>AC102+AW102</f>
        <v>0</v>
      </c>
      <c r="I102" s="7">
        <f>AD102+AX102</f>
        <v>17</v>
      </c>
      <c r="J102" s="7">
        <f>AE102+AY102</f>
        <v>21</v>
      </c>
      <c r="K102" s="14">
        <f>AF102+AZ102</f>
        <v>73.33333333333334</v>
      </c>
      <c r="L102" s="7">
        <f>AG102+BA102</f>
        <v>51</v>
      </c>
      <c r="M102" s="7">
        <f>AH102+BB102</f>
        <v>23</v>
      </c>
      <c r="N102" s="7">
        <f>AI102+BC102</f>
        <v>23</v>
      </c>
      <c r="O102" s="7">
        <f>AJ102+BD102</f>
        <v>10</v>
      </c>
      <c r="P102" s="7">
        <f>AK102+BE102</f>
        <v>20</v>
      </c>
      <c r="Q102" s="7">
        <f>AL102+BF102</f>
        <v>82</v>
      </c>
      <c r="R102" s="9">
        <f>L102/((K102*3)+L102)</f>
        <v>0.1881918819188192</v>
      </c>
      <c r="S102" s="15">
        <f>(P102+L102)/K102</f>
        <v>0.968181818181818</v>
      </c>
      <c r="T102" s="16">
        <f>Q102/P102</f>
        <v>4.1</v>
      </c>
      <c r="U102" s="17">
        <f>Q102/(K102/9)</f>
        <v>10.063636363636363</v>
      </c>
      <c r="V102" s="7" t="str">
        <f>B102</f>
        <v>Parker</v>
      </c>
      <c r="W102" s="7" t="str">
        <f>A102</f>
        <v>Blake</v>
      </c>
      <c r="X102" s="7" t="str">
        <f>C102</f>
        <v>LAA</v>
      </c>
      <c r="Y102">
        <v>0</v>
      </c>
      <c r="Z102">
        <v>1</v>
      </c>
      <c r="AA102" s="13">
        <f>AI102/(AF102/9)</f>
        <v>2.4827586206896552</v>
      </c>
      <c r="AB102">
        <v>29</v>
      </c>
      <c r="AC102">
        <v>0</v>
      </c>
      <c r="AD102">
        <v>7</v>
      </c>
      <c r="AE102">
        <v>8</v>
      </c>
      <c r="AF102" s="14">
        <v>29</v>
      </c>
      <c r="AG102">
        <v>12</v>
      </c>
      <c r="AH102">
        <v>8</v>
      </c>
      <c r="AI102">
        <v>8</v>
      </c>
      <c r="AJ102">
        <v>4</v>
      </c>
      <c r="AK102">
        <v>6</v>
      </c>
      <c r="AL102">
        <v>32</v>
      </c>
      <c r="AM102" s="9">
        <f>AG102/((AF102*3)+AG102)</f>
        <v>0.12121212121212122</v>
      </c>
      <c r="AN102" s="15">
        <f>(AK102+AG102)/AF102</f>
        <v>0.6206896551724138</v>
      </c>
      <c r="AO102" s="17">
        <f>AL102/(AF102/9)</f>
        <v>9.931034482758621</v>
      </c>
      <c r="AP102" s="7" t="str">
        <f>V102</f>
        <v>Parker</v>
      </c>
      <c r="AQ102" s="7" t="str">
        <f>W102</f>
        <v>Blake</v>
      </c>
      <c r="AR102" s="7" t="str">
        <f>X102</f>
        <v>LAA</v>
      </c>
      <c r="AS102">
        <v>2</v>
      </c>
      <c r="AT102">
        <v>1</v>
      </c>
      <c r="AU102" s="13">
        <f>BC102/(AZ102/9)</f>
        <v>3.0451127819548867</v>
      </c>
      <c r="AV102">
        <v>43</v>
      </c>
      <c r="AW102">
        <v>0</v>
      </c>
      <c r="AX102">
        <v>10</v>
      </c>
      <c r="AY102">
        <v>13</v>
      </c>
      <c r="AZ102" s="14">
        <v>44.333333333333336</v>
      </c>
      <c r="BA102">
        <v>39</v>
      </c>
      <c r="BB102">
        <v>15</v>
      </c>
      <c r="BC102">
        <v>15</v>
      </c>
      <c r="BD102">
        <v>6</v>
      </c>
      <c r="BE102">
        <v>14</v>
      </c>
      <c r="BF102">
        <v>50</v>
      </c>
      <c r="BG102" s="9">
        <f>BA102/((AZ102*3)+BA102)</f>
        <v>0.22674418604651161</v>
      </c>
      <c r="BH102" s="15">
        <f>(BE102+BA102)/AZ102</f>
        <v>1.1954887218045112</v>
      </c>
      <c r="BI102" s="17">
        <f>BF102/(AZ102/9)</f>
        <v>10.150375939849622</v>
      </c>
    </row>
    <row r="103" spans="1:61" ht="12.75">
      <c r="A103" t="s">
        <v>541</v>
      </c>
      <c r="B103" t="s">
        <v>542</v>
      </c>
      <c r="C103" t="s">
        <v>99</v>
      </c>
      <c r="D103" s="7">
        <f>Y103+AS103</f>
        <v>13</v>
      </c>
      <c r="E103" s="7">
        <f>Z103+AT103</f>
        <v>6</v>
      </c>
      <c r="F103" s="13">
        <f>N103/(K103/9)</f>
        <v>3.3620689655172415</v>
      </c>
      <c r="G103" s="7">
        <f>AB103+AV103</f>
        <v>30</v>
      </c>
      <c r="H103" s="7">
        <f>AC103+AW103</f>
        <v>30</v>
      </c>
      <c r="I103" s="7">
        <f>AD103+AX103</f>
        <v>0</v>
      </c>
      <c r="J103" s="7">
        <f>AE103+AY103</f>
        <v>0</v>
      </c>
      <c r="K103" s="14">
        <f>AF103+AZ103</f>
        <v>174</v>
      </c>
      <c r="L103" s="7">
        <f>AG103+BA103</f>
        <v>144</v>
      </c>
      <c r="M103" s="7">
        <f>AH103+BB103</f>
        <v>65</v>
      </c>
      <c r="N103" s="7">
        <f>AI103+BC103</f>
        <v>65</v>
      </c>
      <c r="O103" s="7">
        <f>AJ103+BD103</f>
        <v>20</v>
      </c>
      <c r="P103" s="7">
        <f>AK103+BE103</f>
        <v>40</v>
      </c>
      <c r="Q103" s="7">
        <f>AL103+BF103</f>
        <v>220</v>
      </c>
      <c r="R103" s="9">
        <f>L103/((K103*3)+L103)</f>
        <v>0.21621621621621623</v>
      </c>
      <c r="S103" s="15">
        <f>(P103+L103)/K103</f>
        <v>1.0574712643678161</v>
      </c>
      <c r="T103" s="16">
        <f>Q103/P103</f>
        <v>5.5</v>
      </c>
      <c r="U103" s="17">
        <f>Q103/(K103/9)</f>
        <v>11.379310344827587</v>
      </c>
      <c r="V103" s="7" t="str">
        <f>B103</f>
        <v>Paxton</v>
      </c>
      <c r="W103" s="7" t="str">
        <f>A103</f>
        <v>James</v>
      </c>
      <c r="X103" s="7" t="str">
        <f>C103</f>
        <v>SEA</v>
      </c>
      <c r="Y103">
        <v>5</v>
      </c>
      <c r="Z103">
        <v>2</v>
      </c>
      <c r="AA103" s="13">
        <f>AI103/(AF103/9)</f>
        <v>2.6341463414634148</v>
      </c>
      <c r="AB103">
        <v>10</v>
      </c>
      <c r="AC103">
        <v>10</v>
      </c>
      <c r="AD103">
        <v>0</v>
      </c>
      <c r="AE103">
        <v>0</v>
      </c>
      <c r="AF103" s="14">
        <v>54.666666666666664</v>
      </c>
      <c r="AG103">
        <v>47</v>
      </c>
      <c r="AH103">
        <v>16</v>
      </c>
      <c r="AI103">
        <v>16</v>
      </c>
      <c r="AJ103">
        <v>4</v>
      </c>
      <c r="AK103">
        <v>7</v>
      </c>
      <c r="AL103">
        <v>65</v>
      </c>
      <c r="AM103" s="9">
        <f>AG103/((AF103*3)+AG103)</f>
        <v>0.22274881516587677</v>
      </c>
      <c r="AN103" s="15">
        <f>(AK103+AG103)/AF103</f>
        <v>0.9878048780487805</v>
      </c>
      <c r="AO103" s="17">
        <f>AL103/(AF103/9)</f>
        <v>10.701219512195124</v>
      </c>
      <c r="AP103" s="7" t="str">
        <f>V103</f>
        <v>Paxton</v>
      </c>
      <c r="AQ103" s="7" t="str">
        <f>W103</f>
        <v>James</v>
      </c>
      <c r="AR103" s="7" t="str">
        <f>X103</f>
        <v>SEA</v>
      </c>
      <c r="AS103">
        <v>8</v>
      </c>
      <c r="AT103">
        <v>4</v>
      </c>
      <c r="AU103" s="13">
        <f>BC103/(AZ103/9)</f>
        <v>3.695530726256983</v>
      </c>
      <c r="AV103">
        <v>20</v>
      </c>
      <c r="AW103">
        <v>20</v>
      </c>
      <c r="AX103">
        <v>0</v>
      </c>
      <c r="AY103">
        <v>0</v>
      </c>
      <c r="AZ103" s="14">
        <v>119.33333333333333</v>
      </c>
      <c r="BA103">
        <v>97</v>
      </c>
      <c r="BB103">
        <v>49</v>
      </c>
      <c r="BC103">
        <v>49</v>
      </c>
      <c r="BD103">
        <v>16</v>
      </c>
      <c r="BE103">
        <v>33</v>
      </c>
      <c r="BF103">
        <v>155</v>
      </c>
      <c r="BG103" s="9">
        <f>BA103/((AZ103*3)+BA103)</f>
        <v>0.21318681318681318</v>
      </c>
      <c r="BH103" s="15">
        <f>(BE103+BA103)/AZ103</f>
        <v>1.0893854748603353</v>
      </c>
      <c r="BI103" s="17">
        <f>BF103/(AZ103/9)</f>
        <v>11.689944134078212</v>
      </c>
    </row>
    <row r="104" spans="1:61" ht="12.75">
      <c r="A104" t="s">
        <v>392</v>
      </c>
      <c r="B104" t="s">
        <v>543</v>
      </c>
      <c r="C104" t="s">
        <v>32</v>
      </c>
      <c r="D104" s="7">
        <f>Y104+AS104</f>
        <v>7</v>
      </c>
      <c r="E104" s="7">
        <f>Z104+AT104</f>
        <v>5</v>
      </c>
      <c r="F104" s="13">
        <f>N104/(K104/9)</f>
        <v>3.223880597014926</v>
      </c>
      <c r="G104" s="7">
        <f>AB104+AV104</f>
        <v>51</v>
      </c>
      <c r="H104" s="7">
        <f>AC104+AW104</f>
        <v>12</v>
      </c>
      <c r="I104" s="7">
        <f>AD104+AX104</f>
        <v>2</v>
      </c>
      <c r="J104" s="7">
        <f>AE104+AY104</f>
        <v>4</v>
      </c>
      <c r="K104" s="14">
        <f>AF104+AZ104</f>
        <v>111.66666666666666</v>
      </c>
      <c r="L104" s="7">
        <f>AG104+BA104</f>
        <v>88</v>
      </c>
      <c r="M104" s="7">
        <f>AH104+BB104</f>
        <v>42</v>
      </c>
      <c r="N104" s="7">
        <f>AI104+BC104</f>
        <v>40</v>
      </c>
      <c r="O104" s="7">
        <f>AJ104+BD104</f>
        <v>18</v>
      </c>
      <c r="P104" s="7">
        <f>AK104+BE104</f>
        <v>30</v>
      </c>
      <c r="Q104" s="7">
        <f>AL104+BF104</f>
        <v>134</v>
      </c>
      <c r="R104" s="9">
        <f>L104/((K104*3)+L104)</f>
        <v>0.20803782505910165</v>
      </c>
      <c r="S104" s="15">
        <f>(P104+L104)/K104</f>
        <v>1.0567164179104478</v>
      </c>
      <c r="T104" s="16">
        <f>Q104/P104</f>
        <v>4.466666666666667</v>
      </c>
      <c r="U104" s="17">
        <f>Q104/(K104/9)</f>
        <v>10.8</v>
      </c>
      <c r="V104" s="7" t="str">
        <f>B104</f>
        <v>Peacock</v>
      </c>
      <c r="W104" s="7" t="str">
        <f>A104</f>
        <v>Brad</v>
      </c>
      <c r="X104" s="7" t="str">
        <f>C104</f>
        <v>HOU</v>
      </c>
      <c r="Y104">
        <v>6</v>
      </c>
      <c r="Z104">
        <v>1</v>
      </c>
      <c r="AA104" s="13">
        <f>AI104/(AF104/9)</f>
        <v>3.327014218009479</v>
      </c>
      <c r="AB104">
        <v>13</v>
      </c>
      <c r="AC104">
        <v>12</v>
      </c>
      <c r="AD104">
        <v>0</v>
      </c>
      <c r="AE104">
        <v>0</v>
      </c>
      <c r="AF104" s="14">
        <v>70.33333333333333</v>
      </c>
      <c r="AG104">
        <v>57</v>
      </c>
      <c r="AH104">
        <v>28</v>
      </c>
      <c r="AI104">
        <v>26</v>
      </c>
      <c r="AJ104">
        <v>9</v>
      </c>
      <c r="AK104">
        <v>20</v>
      </c>
      <c r="AL104">
        <v>77</v>
      </c>
      <c r="AM104" s="9">
        <f>AG104/((AF104*3)+AG104)</f>
        <v>0.2126865671641791</v>
      </c>
      <c r="AN104" s="15">
        <f>(AK104+AG104)/AF104</f>
        <v>1.09478672985782</v>
      </c>
      <c r="AO104" s="17">
        <f>AL104/(AF104/9)</f>
        <v>9.85308056872038</v>
      </c>
      <c r="AP104" s="7" t="str">
        <f>V104</f>
        <v>Peacock</v>
      </c>
      <c r="AQ104" s="7" t="str">
        <f>W104</f>
        <v>Brad</v>
      </c>
      <c r="AR104" s="7" t="str">
        <f>X104</f>
        <v>HOU</v>
      </c>
      <c r="AS104">
        <v>1</v>
      </c>
      <c r="AT104">
        <v>4</v>
      </c>
      <c r="AU104" s="13">
        <f>BC104/(AZ104/9)</f>
        <v>3.0483870967741935</v>
      </c>
      <c r="AV104">
        <v>38</v>
      </c>
      <c r="AW104">
        <v>0</v>
      </c>
      <c r="AX104">
        <v>2</v>
      </c>
      <c r="AY104">
        <v>4</v>
      </c>
      <c r="AZ104" s="14">
        <v>41.333333333333336</v>
      </c>
      <c r="BA104">
        <v>31</v>
      </c>
      <c r="BB104">
        <v>14</v>
      </c>
      <c r="BC104">
        <v>14</v>
      </c>
      <c r="BD104">
        <v>9</v>
      </c>
      <c r="BE104">
        <v>10</v>
      </c>
      <c r="BF104">
        <v>57</v>
      </c>
      <c r="BG104" s="9">
        <f>BA104/((AZ104*3)+BA104)</f>
        <v>0.2</v>
      </c>
      <c r="BH104" s="15">
        <f>(BE104+BA104)/AZ104</f>
        <v>0.9919354838709676</v>
      </c>
      <c r="BI104" s="17">
        <f>BF104/(AZ104/9)</f>
        <v>12.411290322580646</v>
      </c>
    </row>
    <row r="105" spans="1:61" ht="12.75">
      <c r="A105" t="s">
        <v>357</v>
      </c>
      <c r="B105" t="s">
        <v>544</v>
      </c>
      <c r="C105" t="s">
        <v>269</v>
      </c>
      <c r="D105" s="7">
        <f>Y105+AS105</f>
        <v>5</v>
      </c>
      <c r="E105" s="7">
        <f>Z105+AT105</f>
        <v>11</v>
      </c>
      <c r="F105" s="13">
        <f>N105/(K105/9)</f>
        <v>5.577844311377246</v>
      </c>
      <c r="G105" s="7">
        <f>AB105+AV105</f>
        <v>21</v>
      </c>
      <c r="H105" s="7">
        <f>AC105+AW105</f>
        <v>21</v>
      </c>
      <c r="I105" s="7">
        <f>AD105+AX105</f>
        <v>0</v>
      </c>
      <c r="J105" s="7">
        <f>AE105+AY105</f>
        <v>0</v>
      </c>
      <c r="K105" s="14">
        <f>AF105+AZ105</f>
        <v>111.33333333333333</v>
      </c>
      <c r="L105" s="7">
        <f>AG105+BA105</f>
        <v>137</v>
      </c>
      <c r="M105" s="7">
        <f>AH105+BB105</f>
        <v>79</v>
      </c>
      <c r="N105" s="7">
        <f>AI105+BC105</f>
        <v>69</v>
      </c>
      <c r="O105" s="7">
        <f>AJ105+BD105</f>
        <v>11</v>
      </c>
      <c r="P105" s="7">
        <f>AK105+BE105</f>
        <v>53</v>
      </c>
      <c r="Q105" s="7">
        <f>AL105+BF105</f>
        <v>75</v>
      </c>
      <c r="R105" s="9">
        <f>L105/((K105*3)+L105)</f>
        <v>0.2908704883227176</v>
      </c>
      <c r="S105" s="15">
        <f>(P105+L105)/K105</f>
        <v>1.7065868263473054</v>
      </c>
      <c r="T105" s="16">
        <f>Q105/P105</f>
        <v>1.4150943396226414</v>
      </c>
      <c r="U105" s="17">
        <f>Q105/(K105/9)</f>
        <v>6.062874251497006</v>
      </c>
      <c r="V105" s="7" t="str">
        <f>B105</f>
        <v>Perdomo</v>
      </c>
      <c r="W105" s="7" t="str">
        <f>A105</f>
        <v>Luis</v>
      </c>
      <c r="X105" s="7" t="str">
        <f>C105</f>
        <v>SD</v>
      </c>
      <c r="Y105">
        <v>4</v>
      </c>
      <c r="Z105">
        <v>7</v>
      </c>
      <c r="AA105" s="13">
        <f>AI105/(AF105/9)</f>
        <v>4.817427385892116</v>
      </c>
      <c r="AB105">
        <v>14</v>
      </c>
      <c r="AC105">
        <v>14</v>
      </c>
      <c r="AD105">
        <v>0</v>
      </c>
      <c r="AE105">
        <v>0</v>
      </c>
      <c r="AF105" s="14">
        <v>80.33333333333333</v>
      </c>
      <c r="AG105">
        <v>90</v>
      </c>
      <c r="AH105">
        <v>51</v>
      </c>
      <c r="AI105">
        <v>43</v>
      </c>
      <c r="AJ105">
        <v>8</v>
      </c>
      <c r="AK105">
        <v>35</v>
      </c>
      <c r="AL105">
        <v>49</v>
      </c>
      <c r="AM105" s="9">
        <f>AG105/((AF105*3)+AG105)</f>
        <v>0.2719033232628399</v>
      </c>
      <c r="AN105" s="15">
        <f>(AK105+AG105)/AF105</f>
        <v>1.5560165975103735</v>
      </c>
      <c r="AO105" s="17">
        <f>AL105/(AF105/9)</f>
        <v>5.4896265560165975</v>
      </c>
      <c r="AP105" s="7" t="str">
        <f>V105</f>
        <v>Perdomo</v>
      </c>
      <c r="AQ105" s="7" t="str">
        <f>W105</f>
        <v>Luis</v>
      </c>
      <c r="AR105" s="7" t="str">
        <f>X105</f>
        <v>SD</v>
      </c>
      <c r="AS105">
        <v>1</v>
      </c>
      <c r="AT105">
        <v>4</v>
      </c>
      <c r="AU105" s="13">
        <f>BC105/(AZ105/9)</f>
        <v>7.548387096774193</v>
      </c>
      <c r="AV105">
        <v>7</v>
      </c>
      <c r="AW105">
        <v>7</v>
      </c>
      <c r="AX105">
        <v>0</v>
      </c>
      <c r="AY105">
        <v>0</v>
      </c>
      <c r="AZ105" s="14">
        <v>31</v>
      </c>
      <c r="BA105">
        <v>47</v>
      </c>
      <c r="BB105">
        <v>28</v>
      </c>
      <c r="BC105">
        <v>26</v>
      </c>
      <c r="BD105">
        <v>3</v>
      </c>
      <c r="BE105">
        <v>18</v>
      </c>
      <c r="BF105">
        <v>26</v>
      </c>
      <c r="BG105" s="9">
        <f>BA105/((AZ105*3)+BA105)</f>
        <v>0.3357142857142857</v>
      </c>
      <c r="BH105" s="15">
        <f>(BE105+BA105)/AZ105</f>
        <v>2.096774193548387</v>
      </c>
      <c r="BI105" s="17">
        <f>BF105/(AZ105/9)</f>
        <v>7.548387096774193</v>
      </c>
    </row>
    <row r="106" spans="1:61" ht="12.75">
      <c r="A106" t="s">
        <v>545</v>
      </c>
      <c r="B106" t="s">
        <v>546</v>
      </c>
      <c r="C106" t="s">
        <v>40</v>
      </c>
      <c r="D106" s="7">
        <f>Y106+AS106</f>
        <v>11</v>
      </c>
      <c r="E106" s="7">
        <f>Z106+AT106</f>
        <v>10</v>
      </c>
      <c r="F106" s="13">
        <f>N106/(K106/9)</f>
        <v>5.627968337730871</v>
      </c>
      <c r="G106" s="7">
        <f>AB106+AV106</f>
        <v>22</v>
      </c>
      <c r="H106" s="7">
        <f>AC106+AW106</f>
        <v>22</v>
      </c>
      <c r="I106" s="7">
        <f>AD106+AX106</f>
        <v>0</v>
      </c>
      <c r="J106" s="7">
        <f>AE106+AY106</f>
        <v>0</v>
      </c>
      <c r="K106" s="14">
        <f>AF106+AZ106</f>
        <v>126.33333333333333</v>
      </c>
      <c r="L106" s="7">
        <f>AG106+BA106</f>
        <v>156</v>
      </c>
      <c r="M106" s="7">
        <f>AH106+BB106</f>
        <v>83</v>
      </c>
      <c r="N106" s="7">
        <f>AI106+BC106</f>
        <v>79</v>
      </c>
      <c r="O106" s="7">
        <f>AJ106+BD106</f>
        <v>21</v>
      </c>
      <c r="P106" s="7">
        <f>AK106+BE106</f>
        <v>41</v>
      </c>
      <c r="Q106" s="7">
        <f>AL106+BF106</f>
        <v>68</v>
      </c>
      <c r="R106" s="9">
        <f>L106/((K106*3)+L106)</f>
        <v>0.29158878504672897</v>
      </c>
      <c r="S106" s="15">
        <f>(P106+L106)/K106</f>
        <v>1.5593667546174144</v>
      </c>
      <c r="T106" s="16">
        <f>Q106/P106</f>
        <v>1.6585365853658536</v>
      </c>
      <c r="U106" s="17">
        <f>Q106/(K106/9)</f>
        <v>4.844327176781003</v>
      </c>
      <c r="V106" s="7" t="str">
        <f>B106</f>
        <v>Perez</v>
      </c>
      <c r="W106" s="7" t="str">
        <f>A106</f>
        <v>Martin</v>
      </c>
      <c r="X106" s="7" t="str">
        <f>C106</f>
        <v>TEX</v>
      </c>
      <c r="Y106">
        <v>9</v>
      </c>
      <c r="Z106">
        <v>6</v>
      </c>
      <c r="AA106" s="13">
        <f>AI106/(AF106/9)</f>
        <v>5.010309278350515</v>
      </c>
      <c r="AB106">
        <v>16</v>
      </c>
      <c r="AC106">
        <v>16</v>
      </c>
      <c r="AD106">
        <v>0</v>
      </c>
      <c r="AE106">
        <v>0</v>
      </c>
      <c r="AF106" s="14">
        <v>97</v>
      </c>
      <c r="AG106">
        <v>110</v>
      </c>
      <c r="AH106">
        <v>57</v>
      </c>
      <c r="AI106">
        <v>54</v>
      </c>
      <c r="AJ106">
        <v>14</v>
      </c>
      <c r="AK106">
        <v>27</v>
      </c>
      <c r="AL106">
        <v>51</v>
      </c>
      <c r="AM106" s="9">
        <f>AG106/((AF106*3)+AG106)</f>
        <v>0.2743142144638404</v>
      </c>
      <c r="AN106" s="15">
        <f>(AK106+AG106)/AF106</f>
        <v>1.4123711340206186</v>
      </c>
      <c r="AO106" s="17">
        <f>AL106/(AF106/9)</f>
        <v>4.731958762886598</v>
      </c>
      <c r="AP106" s="7" t="str">
        <f>V106</f>
        <v>Perez</v>
      </c>
      <c r="AQ106" s="7" t="str">
        <f>W106</f>
        <v>Martin</v>
      </c>
      <c r="AR106" s="7" t="str">
        <f>X106</f>
        <v>TEX</v>
      </c>
      <c r="AS106">
        <v>2</v>
      </c>
      <c r="AT106">
        <v>4</v>
      </c>
      <c r="AU106" s="13">
        <f>BC106/(AZ106/9)</f>
        <v>7.670454545454546</v>
      </c>
      <c r="AV106">
        <v>6</v>
      </c>
      <c r="AW106">
        <v>6</v>
      </c>
      <c r="AX106">
        <v>0</v>
      </c>
      <c r="AY106">
        <v>0</v>
      </c>
      <c r="AZ106" s="14">
        <v>29.333333333333332</v>
      </c>
      <c r="BA106">
        <v>46</v>
      </c>
      <c r="BB106">
        <v>26</v>
      </c>
      <c r="BC106">
        <v>25</v>
      </c>
      <c r="BD106">
        <v>7</v>
      </c>
      <c r="BE106">
        <v>14</v>
      </c>
      <c r="BF106">
        <v>17</v>
      </c>
      <c r="BG106" s="9">
        <f>BA106/((AZ106*3)+BA106)</f>
        <v>0.34328358208955223</v>
      </c>
      <c r="BH106" s="15">
        <f>(BE106+BA106)/AZ106</f>
        <v>2.0454545454545454</v>
      </c>
      <c r="BI106" s="17">
        <f>BF106/(AZ106/9)</f>
        <v>5.215909090909091</v>
      </c>
    </row>
    <row r="107" spans="1:61" ht="12.75">
      <c r="A107" t="s">
        <v>239</v>
      </c>
      <c r="B107" t="s">
        <v>547</v>
      </c>
      <c r="C107" t="s">
        <v>156</v>
      </c>
      <c r="D107" s="7">
        <f>Y107+AS107</f>
        <v>12</v>
      </c>
      <c r="E107" s="7">
        <f>Z107+AT107</f>
        <v>13</v>
      </c>
      <c r="F107" s="13">
        <f>N107/(K107/9)</f>
        <v>5.65362035225049</v>
      </c>
      <c r="G107" s="7">
        <f>AB107+AV107</f>
        <v>35</v>
      </c>
      <c r="H107" s="7">
        <f>AC107+AW107</f>
        <v>34</v>
      </c>
      <c r="I107" s="7">
        <f>AD107+AX107</f>
        <v>0</v>
      </c>
      <c r="J107" s="7">
        <f>AE107+AY107</f>
        <v>0</v>
      </c>
      <c r="K107" s="14">
        <f>AF107+AZ107</f>
        <v>170.33333333333331</v>
      </c>
      <c r="L107" s="7">
        <f>AG107+BA107</f>
        <v>184</v>
      </c>
      <c r="M107" s="7">
        <f>AH107+BB107</f>
        <v>111</v>
      </c>
      <c r="N107" s="7">
        <f>AI107+BC107</f>
        <v>107</v>
      </c>
      <c r="O107" s="7">
        <f>AJ107+BD107</f>
        <v>27</v>
      </c>
      <c r="P107" s="7">
        <f>AK107+BE107</f>
        <v>59</v>
      </c>
      <c r="Q107" s="7">
        <f>AL107+BF107</f>
        <v>191</v>
      </c>
      <c r="R107" s="9">
        <f>L107/((K107*3)+L107)</f>
        <v>0.2647482014388489</v>
      </c>
      <c r="S107" s="15">
        <f>(P107+L107)/K107</f>
        <v>1.426614481409002</v>
      </c>
      <c r="T107" s="16">
        <f>Q107/P107</f>
        <v>3.23728813559322</v>
      </c>
      <c r="U107" s="17">
        <f>Q107/(K107/9)</f>
        <v>10.091976516634052</v>
      </c>
      <c r="V107" s="7" t="str">
        <f>B107</f>
        <v>Pivetta</v>
      </c>
      <c r="W107" s="7" t="str">
        <f>A107</f>
        <v>Nick</v>
      </c>
      <c r="X107" s="7" t="str">
        <f>C107</f>
        <v>PHI</v>
      </c>
      <c r="Y107">
        <v>6</v>
      </c>
      <c r="Z107">
        <v>6</v>
      </c>
      <c r="AA107" s="13">
        <f>AI107/(AF107/9)</f>
        <v>7.054054054054054</v>
      </c>
      <c r="AB107">
        <v>15</v>
      </c>
      <c r="AC107">
        <v>15</v>
      </c>
      <c r="AD107">
        <v>0</v>
      </c>
      <c r="AE107">
        <v>0</v>
      </c>
      <c r="AF107" s="14">
        <v>74</v>
      </c>
      <c r="AG107">
        <v>87</v>
      </c>
      <c r="AH107">
        <v>60</v>
      </c>
      <c r="AI107">
        <v>58</v>
      </c>
      <c r="AJ107">
        <v>13</v>
      </c>
      <c r="AK107">
        <v>29</v>
      </c>
      <c r="AL107">
        <v>78</v>
      </c>
      <c r="AM107" s="9">
        <f>AG107/((AF107*3)+AG107)</f>
        <v>0.2815533980582524</v>
      </c>
      <c r="AN107" s="15">
        <f>(AK107+AG107)/AF107</f>
        <v>1.5675675675675675</v>
      </c>
      <c r="AO107" s="17">
        <f>AL107/(AF107/9)</f>
        <v>9.486486486486488</v>
      </c>
      <c r="AP107" s="7" t="str">
        <f>V107</f>
        <v>Pivetta</v>
      </c>
      <c r="AQ107" s="7" t="str">
        <f>W107</f>
        <v>Nick</v>
      </c>
      <c r="AR107" s="7" t="str">
        <f>X107</f>
        <v>PHI</v>
      </c>
      <c r="AS107">
        <v>6</v>
      </c>
      <c r="AT107">
        <v>7</v>
      </c>
      <c r="AU107" s="13">
        <f>BC107/(AZ107/9)</f>
        <v>4.577854671280277</v>
      </c>
      <c r="AV107">
        <v>20</v>
      </c>
      <c r="AW107">
        <v>19</v>
      </c>
      <c r="AX107">
        <v>0</v>
      </c>
      <c r="AY107">
        <v>0</v>
      </c>
      <c r="AZ107" s="14">
        <v>96.33333333333333</v>
      </c>
      <c r="BA107">
        <v>97</v>
      </c>
      <c r="BB107">
        <v>51</v>
      </c>
      <c r="BC107">
        <v>49</v>
      </c>
      <c r="BD107">
        <v>14</v>
      </c>
      <c r="BE107">
        <v>30</v>
      </c>
      <c r="BF107">
        <v>113</v>
      </c>
      <c r="BG107" s="9">
        <f>BA107/((AZ107*3)+BA107)</f>
        <v>0.25129533678756477</v>
      </c>
      <c r="BH107" s="15">
        <f>(BE107+BA107)/AZ107</f>
        <v>1.3183391003460208</v>
      </c>
      <c r="BI107" s="17">
        <f>BF107/(AZ107/9)</f>
        <v>10.557093425605538</v>
      </c>
    </row>
    <row r="108" spans="1:61" ht="12.75">
      <c r="A108" t="s">
        <v>548</v>
      </c>
      <c r="B108" t="s">
        <v>549</v>
      </c>
      <c r="C108" t="s">
        <v>66</v>
      </c>
      <c r="D108" s="7">
        <f>Y108+AS108</f>
        <v>9</v>
      </c>
      <c r="E108" s="7">
        <f>Z108+AT108</f>
        <v>5</v>
      </c>
      <c r="F108" s="13">
        <f>N108/(K108/9)</f>
        <v>4.176795580110497</v>
      </c>
      <c r="G108" s="7">
        <f>AB108+AV108</f>
        <v>23</v>
      </c>
      <c r="H108" s="7">
        <f>AC108+AW108</f>
        <v>23</v>
      </c>
      <c r="I108" s="7">
        <f>AD108+AX108</f>
        <v>0</v>
      </c>
      <c r="J108" s="7">
        <f>AE108+AY108</f>
        <v>0</v>
      </c>
      <c r="K108" s="14">
        <f>AF108+AZ108</f>
        <v>120.66666666666667</v>
      </c>
      <c r="L108" s="7">
        <f>AG108+BA108</f>
        <v>123</v>
      </c>
      <c r="M108" s="7">
        <f>AH108+BB108</f>
        <v>58</v>
      </c>
      <c r="N108" s="7">
        <f>AI108+BC108</f>
        <v>56</v>
      </c>
      <c r="O108" s="7">
        <f>AJ108+BD108</f>
        <v>15</v>
      </c>
      <c r="P108" s="7">
        <f>AK108+BE108</f>
        <v>58</v>
      </c>
      <c r="Q108" s="7">
        <f>AL108+BF108</f>
        <v>112</v>
      </c>
      <c r="R108" s="9">
        <f>L108/((K108*3)+L108)</f>
        <v>0.2536082474226804</v>
      </c>
      <c r="S108" s="15">
        <f>(P108+L108)/K108</f>
        <v>1.5</v>
      </c>
      <c r="T108" s="16">
        <f>Q108/P108</f>
        <v>1.9310344827586208</v>
      </c>
      <c r="U108" s="17">
        <f>Q108/(K108/9)</f>
        <v>8.353591160220994</v>
      </c>
      <c r="V108" s="7" t="str">
        <f>B108</f>
        <v>Pomeranz</v>
      </c>
      <c r="W108" s="7" t="str">
        <f>A108</f>
        <v>Drew</v>
      </c>
      <c r="X108" s="7" t="str">
        <f>C108</f>
        <v>BOS</v>
      </c>
      <c r="Y108">
        <v>8</v>
      </c>
      <c r="Z108">
        <v>2</v>
      </c>
      <c r="AA108" s="13">
        <f>AI108/(AF108/9)</f>
        <v>3.0119521912350593</v>
      </c>
      <c r="AB108">
        <v>15</v>
      </c>
      <c r="AC108">
        <v>15</v>
      </c>
      <c r="AD108">
        <v>0</v>
      </c>
      <c r="AE108">
        <v>0</v>
      </c>
      <c r="AF108" s="14">
        <v>83.66666666666667</v>
      </c>
      <c r="AG108">
        <v>76</v>
      </c>
      <c r="AH108">
        <v>29</v>
      </c>
      <c r="AI108">
        <v>28</v>
      </c>
      <c r="AJ108">
        <v>8</v>
      </c>
      <c r="AK108">
        <v>37</v>
      </c>
      <c r="AL108">
        <v>76</v>
      </c>
      <c r="AM108" s="9">
        <f>AG108/((AF108*3)+AG108)</f>
        <v>0.2324159021406728</v>
      </c>
      <c r="AN108" s="15">
        <f>(AK108+AG108)/AF108</f>
        <v>1.350597609561753</v>
      </c>
      <c r="AO108" s="17">
        <f>AL108/(AF108/9)</f>
        <v>8.175298804780875</v>
      </c>
      <c r="AP108" s="7" t="str">
        <f>V108</f>
        <v>Pomeranz</v>
      </c>
      <c r="AQ108" s="7" t="str">
        <f>W108</f>
        <v>Drew</v>
      </c>
      <c r="AR108" s="7" t="str">
        <f>X108</f>
        <v>BOS</v>
      </c>
      <c r="AS108">
        <v>1</v>
      </c>
      <c r="AT108">
        <v>3</v>
      </c>
      <c r="AU108" s="13">
        <f>BC108/(AZ108/9)</f>
        <v>6.810810810810811</v>
      </c>
      <c r="AV108">
        <v>8</v>
      </c>
      <c r="AW108">
        <v>8</v>
      </c>
      <c r="AX108">
        <v>0</v>
      </c>
      <c r="AY108">
        <v>0</v>
      </c>
      <c r="AZ108" s="14">
        <v>37</v>
      </c>
      <c r="BA108">
        <v>47</v>
      </c>
      <c r="BB108">
        <v>29</v>
      </c>
      <c r="BC108">
        <v>28</v>
      </c>
      <c r="BD108">
        <v>7</v>
      </c>
      <c r="BE108">
        <v>21</v>
      </c>
      <c r="BF108">
        <v>36</v>
      </c>
      <c r="BG108" s="9">
        <f>BA108/((AZ108*3)+BA108)</f>
        <v>0.2974683544303797</v>
      </c>
      <c r="BH108" s="15">
        <f>(BE108+BA108)/AZ108</f>
        <v>1.837837837837838</v>
      </c>
      <c r="BI108" s="17">
        <f>BF108/(AZ108/9)</f>
        <v>8.756756756756758</v>
      </c>
    </row>
    <row r="109" spans="1:61" ht="12.75">
      <c r="A109" t="s">
        <v>550</v>
      </c>
      <c r="B109" t="s">
        <v>551</v>
      </c>
      <c r="C109" t="s">
        <v>66</v>
      </c>
      <c r="D109" s="7">
        <f>Y109+AS109</f>
        <v>18</v>
      </c>
      <c r="E109" s="7">
        <f>Z109+AT109</f>
        <v>10</v>
      </c>
      <c r="F109" s="13">
        <f>N109/(K109/9)</f>
        <v>4.279411764705882</v>
      </c>
      <c r="G109" s="7">
        <f>AB109+AV109</f>
        <v>34</v>
      </c>
      <c r="H109" s="7">
        <f>AC109+AW109</f>
        <v>34</v>
      </c>
      <c r="I109" s="7">
        <f>AD109+AX109</f>
        <v>0</v>
      </c>
      <c r="J109" s="7">
        <f>AE109+AY109</f>
        <v>0</v>
      </c>
      <c r="K109" s="14">
        <f>AF109+AZ109</f>
        <v>204</v>
      </c>
      <c r="L109" s="7">
        <f>AG109+BA109</f>
        <v>207</v>
      </c>
      <c r="M109" s="7">
        <f>AH109+BB109</f>
        <v>112</v>
      </c>
      <c r="N109" s="7">
        <f>AI109+BC109</f>
        <v>97</v>
      </c>
      <c r="O109" s="7">
        <f>AJ109+BD109</f>
        <v>33</v>
      </c>
      <c r="P109" s="7">
        <f>AK109+BE109</f>
        <v>55</v>
      </c>
      <c r="Q109" s="7">
        <f>AL109+BF109</f>
        <v>187</v>
      </c>
      <c r="R109" s="9">
        <f>L109/((K109*3)+L109)</f>
        <v>0.25274725274725274</v>
      </c>
      <c r="S109" s="15">
        <f>(P109+L109)/K109</f>
        <v>1.2843137254901962</v>
      </c>
      <c r="T109" s="16">
        <f>Q109/P109</f>
        <v>3.4</v>
      </c>
      <c r="U109" s="17">
        <f>Q109/(K109/9)</f>
        <v>8.25</v>
      </c>
      <c r="V109" s="7" t="str">
        <f>B109</f>
        <v>Porcello</v>
      </c>
      <c r="W109" s="7" t="str">
        <f>A109</f>
        <v>Rick</v>
      </c>
      <c r="X109" s="7" t="str">
        <f>C109</f>
        <v>BOS</v>
      </c>
      <c r="Y109">
        <v>7</v>
      </c>
      <c r="Z109">
        <v>6</v>
      </c>
      <c r="AA109" s="13">
        <f>AI109/(AF109/9)</f>
        <v>4.5</v>
      </c>
      <c r="AB109">
        <v>14</v>
      </c>
      <c r="AC109">
        <v>14</v>
      </c>
      <c r="AD109">
        <v>0</v>
      </c>
      <c r="AE109">
        <v>0</v>
      </c>
      <c r="AF109" s="14">
        <v>84</v>
      </c>
      <c r="AG109">
        <v>89</v>
      </c>
      <c r="AH109">
        <v>52</v>
      </c>
      <c r="AI109">
        <v>42</v>
      </c>
      <c r="AJ109">
        <v>19</v>
      </c>
      <c r="AK109">
        <v>24</v>
      </c>
      <c r="AL109">
        <v>72</v>
      </c>
      <c r="AM109" s="9">
        <f>AG109/((AF109*3)+AG109)</f>
        <v>0.26099706744868034</v>
      </c>
      <c r="AN109" s="15">
        <f>(AK109+AG109)/AF109</f>
        <v>1.3452380952380953</v>
      </c>
      <c r="AO109" s="17">
        <f>AL109/(AF109/9)</f>
        <v>7.7142857142857135</v>
      </c>
      <c r="AP109" s="7" t="str">
        <f>V109</f>
        <v>Porcello</v>
      </c>
      <c r="AQ109" s="7" t="str">
        <f>W109</f>
        <v>Rick</v>
      </c>
      <c r="AR109" s="7" t="str">
        <f>X109</f>
        <v>BOS</v>
      </c>
      <c r="AS109">
        <v>11</v>
      </c>
      <c r="AT109">
        <v>4</v>
      </c>
      <c r="AU109" s="13">
        <f>BC109/(AZ109/9)</f>
        <v>4.125</v>
      </c>
      <c r="AV109">
        <v>20</v>
      </c>
      <c r="AW109">
        <v>20</v>
      </c>
      <c r="AX109">
        <v>0</v>
      </c>
      <c r="AY109">
        <v>0</v>
      </c>
      <c r="AZ109" s="14">
        <v>120</v>
      </c>
      <c r="BA109">
        <v>118</v>
      </c>
      <c r="BB109">
        <v>60</v>
      </c>
      <c r="BC109">
        <v>55</v>
      </c>
      <c r="BD109">
        <v>14</v>
      </c>
      <c r="BE109">
        <v>31</v>
      </c>
      <c r="BF109">
        <v>115</v>
      </c>
      <c r="BG109" s="9">
        <f>BA109/((AZ109*3)+BA109)</f>
        <v>0.24686192468619247</v>
      </c>
      <c r="BH109" s="15">
        <f>(BE109+BA109)/AZ109</f>
        <v>1.2416666666666667</v>
      </c>
      <c r="BI109" s="17">
        <f>BF109/(AZ109/9)</f>
        <v>8.625</v>
      </c>
    </row>
    <row r="110" spans="1:61" ht="12.75">
      <c r="A110" t="s">
        <v>279</v>
      </c>
      <c r="B110" t="s">
        <v>552</v>
      </c>
      <c r="C110" t="s">
        <v>66</v>
      </c>
      <c r="D110" s="7">
        <f>Y110+AS110</f>
        <v>12</v>
      </c>
      <c r="E110" s="7">
        <f>Z110+AT110</f>
        <v>7</v>
      </c>
      <c r="F110" s="13">
        <f>N110/(K110/9)</f>
        <v>4.025706940874036</v>
      </c>
      <c r="G110" s="7">
        <f>AB110+AV110</f>
        <v>26</v>
      </c>
      <c r="H110" s="7">
        <f>AC110+AW110</f>
        <v>21</v>
      </c>
      <c r="I110" s="7">
        <f>AD110+AX110</f>
        <v>0</v>
      </c>
      <c r="J110" s="7">
        <f>AE110+AY110</f>
        <v>0</v>
      </c>
      <c r="K110" s="14">
        <f>AF110+AZ110</f>
        <v>129.66666666666666</v>
      </c>
      <c r="L110" s="7">
        <f>AG110+BA110</f>
        <v>118</v>
      </c>
      <c r="M110" s="7">
        <f>AH110+BB110</f>
        <v>62</v>
      </c>
      <c r="N110" s="7">
        <f>AI110+BC110</f>
        <v>58</v>
      </c>
      <c r="O110" s="7">
        <f>AJ110+BD110</f>
        <v>19</v>
      </c>
      <c r="P110" s="7">
        <f>AK110+BE110</f>
        <v>39</v>
      </c>
      <c r="Q110" s="7">
        <f>AL110+BF110</f>
        <v>135</v>
      </c>
      <c r="R110" s="9">
        <f>L110/((K110*3)+L110)</f>
        <v>0.23274161735700197</v>
      </c>
      <c r="S110" s="15">
        <f>(P110+L110)/K110</f>
        <v>1.2107969151670952</v>
      </c>
      <c r="T110" s="16">
        <f>Q110/P110</f>
        <v>3.4615384615384617</v>
      </c>
      <c r="U110" s="17">
        <f>Q110/(K110/9)</f>
        <v>9.370179948586118</v>
      </c>
      <c r="V110" s="7" t="str">
        <f>B110</f>
        <v>Price</v>
      </c>
      <c r="W110" s="7" t="str">
        <f>A110</f>
        <v>David</v>
      </c>
      <c r="X110" s="7" t="str">
        <f>C110</f>
        <v>BOS</v>
      </c>
      <c r="Y110">
        <v>2</v>
      </c>
      <c r="Z110">
        <v>1</v>
      </c>
      <c r="AA110" s="13">
        <f>AI110/(AF110/9)</f>
        <v>2.076923076923077</v>
      </c>
      <c r="AB110">
        <v>7</v>
      </c>
      <c r="AC110">
        <v>2</v>
      </c>
      <c r="AD110">
        <v>0</v>
      </c>
      <c r="AE110">
        <v>0</v>
      </c>
      <c r="AF110" s="14">
        <v>21.666666666666668</v>
      </c>
      <c r="AG110">
        <v>17</v>
      </c>
      <c r="AH110">
        <v>6</v>
      </c>
      <c r="AI110">
        <v>5</v>
      </c>
      <c r="AJ110">
        <v>1</v>
      </c>
      <c r="AK110">
        <v>5</v>
      </c>
      <c r="AL110">
        <v>26</v>
      </c>
      <c r="AM110" s="9">
        <f>AG110/((AF110*3)+AG110)</f>
        <v>0.2073170731707317</v>
      </c>
      <c r="AN110" s="15">
        <f>(AK110+AG110)/AF110</f>
        <v>1.0153846153846153</v>
      </c>
      <c r="AO110" s="17">
        <f>AL110/(AF110/9)</f>
        <v>10.8</v>
      </c>
      <c r="AP110" s="7" t="str">
        <f>V110</f>
        <v>Price</v>
      </c>
      <c r="AQ110" s="7" t="str">
        <f>W110</f>
        <v>David</v>
      </c>
      <c r="AR110" s="7" t="str">
        <f>X110</f>
        <v>BOS</v>
      </c>
      <c r="AS110">
        <v>10</v>
      </c>
      <c r="AT110">
        <v>6</v>
      </c>
      <c r="AU110" s="13">
        <f>BC110/(AZ110/9)</f>
        <v>4.416666666666667</v>
      </c>
      <c r="AV110">
        <v>19</v>
      </c>
      <c r="AW110">
        <v>19</v>
      </c>
      <c r="AX110">
        <v>0</v>
      </c>
      <c r="AY110">
        <v>0</v>
      </c>
      <c r="AZ110" s="14">
        <v>108</v>
      </c>
      <c r="BA110">
        <v>101</v>
      </c>
      <c r="BB110">
        <v>56</v>
      </c>
      <c r="BC110">
        <v>53</v>
      </c>
      <c r="BD110">
        <v>18</v>
      </c>
      <c r="BE110">
        <v>34</v>
      </c>
      <c r="BF110">
        <v>109</v>
      </c>
      <c r="BG110" s="9">
        <f>BA110/((AZ110*3)+BA110)</f>
        <v>0.2376470588235294</v>
      </c>
      <c r="BH110" s="15">
        <f>(BE110+BA110)/AZ110</f>
        <v>1.25</v>
      </c>
      <c r="BI110" s="17">
        <f>BF110/(AZ110/9)</f>
        <v>9.083333333333334</v>
      </c>
    </row>
    <row r="111" spans="1:61" ht="12.75">
      <c r="A111" t="s">
        <v>19</v>
      </c>
      <c r="B111" t="s">
        <v>553</v>
      </c>
      <c r="C111" t="s">
        <v>554</v>
      </c>
      <c r="D111" s="7">
        <f>Y111+AS111</f>
        <v>15</v>
      </c>
      <c r="E111" s="7">
        <f>Z111+AT111</f>
        <v>9</v>
      </c>
      <c r="F111" s="13">
        <f>N111/(K111/9)</f>
        <v>3.857142857142857</v>
      </c>
      <c r="G111" s="7">
        <f>AB111+AV111</f>
        <v>32</v>
      </c>
      <c r="H111" s="7">
        <f>AC111+AW111</f>
        <v>32</v>
      </c>
      <c r="I111" s="7">
        <f>AD111+AX111</f>
        <v>0</v>
      </c>
      <c r="J111" s="7">
        <f>AE111+AY111</f>
        <v>0</v>
      </c>
      <c r="K111" s="14">
        <f>AF111+AZ111</f>
        <v>182</v>
      </c>
      <c r="L111" s="7">
        <f>AG111+BA111</f>
        <v>161</v>
      </c>
      <c r="M111" s="7">
        <f>AH111+BB111</f>
        <v>83</v>
      </c>
      <c r="N111" s="7">
        <f>AI111+BC111</f>
        <v>78</v>
      </c>
      <c r="O111" s="7">
        <f>AJ111+BD111</f>
        <v>23</v>
      </c>
      <c r="P111" s="7">
        <f>AK111+BE111</f>
        <v>66</v>
      </c>
      <c r="Q111" s="7">
        <f>AL111+BF111</f>
        <v>185</v>
      </c>
      <c r="R111" s="9">
        <f>L111/((K111*3)+L111)</f>
        <v>0.22772277227722773</v>
      </c>
      <c r="S111" s="15">
        <f>(P111+L111)/K111</f>
        <v>1.2472527472527473</v>
      </c>
      <c r="T111" s="16">
        <f>Q111/P111</f>
        <v>2.803030303030303</v>
      </c>
      <c r="U111" s="17">
        <f>Q111/(K111/9)</f>
        <v>9.148351648351648</v>
      </c>
      <c r="V111" s="7" t="str">
        <f>B111</f>
        <v>Quintana</v>
      </c>
      <c r="W111" s="7" t="str">
        <f>A111</f>
        <v>Jose</v>
      </c>
      <c r="X111" s="7" t="str">
        <f>C111</f>
        <v>CWS / CHC</v>
      </c>
      <c r="Y111">
        <v>7</v>
      </c>
      <c r="Z111">
        <v>3</v>
      </c>
      <c r="AA111" s="13">
        <f>AI111/(AF111/9)</f>
        <v>3.7351778656126484</v>
      </c>
      <c r="AB111">
        <v>14</v>
      </c>
      <c r="AC111">
        <v>14</v>
      </c>
      <c r="AD111">
        <v>0</v>
      </c>
      <c r="AE111">
        <v>0</v>
      </c>
      <c r="AF111" s="14">
        <v>84.33333333333333</v>
      </c>
      <c r="AG111">
        <v>72</v>
      </c>
      <c r="AH111">
        <v>37</v>
      </c>
      <c r="AI111">
        <v>35</v>
      </c>
      <c r="AJ111">
        <v>9</v>
      </c>
      <c r="AK111">
        <v>21</v>
      </c>
      <c r="AL111">
        <v>98</v>
      </c>
      <c r="AM111" s="9">
        <f>AG111/((AF111*3)+AG111)</f>
        <v>0.22153846153846155</v>
      </c>
      <c r="AN111" s="15">
        <f>(AK111+AG111)/AF111</f>
        <v>1.1027667984189724</v>
      </c>
      <c r="AO111" s="17">
        <f>AL111/(AF111/9)</f>
        <v>10.458498023715416</v>
      </c>
      <c r="AP111" s="7" t="str">
        <f>V111</f>
        <v>Quintana</v>
      </c>
      <c r="AQ111" s="7" t="str">
        <f>W111</f>
        <v>Jose</v>
      </c>
      <c r="AR111" s="7" t="str">
        <f>X111</f>
        <v>CWS / CHC</v>
      </c>
      <c r="AS111">
        <v>8</v>
      </c>
      <c r="AT111">
        <v>6</v>
      </c>
      <c r="AU111" s="13">
        <f>BC111/(AZ111/9)</f>
        <v>3.9624573378839587</v>
      </c>
      <c r="AV111">
        <v>18</v>
      </c>
      <c r="AW111">
        <v>18</v>
      </c>
      <c r="AX111">
        <v>0</v>
      </c>
      <c r="AY111">
        <v>0</v>
      </c>
      <c r="AZ111" s="14">
        <v>97.66666666666667</v>
      </c>
      <c r="BA111">
        <v>89</v>
      </c>
      <c r="BB111">
        <v>46</v>
      </c>
      <c r="BC111">
        <v>43</v>
      </c>
      <c r="BD111">
        <v>14</v>
      </c>
      <c r="BE111">
        <v>45</v>
      </c>
      <c r="BF111">
        <v>87</v>
      </c>
      <c r="BG111" s="9">
        <f>BA111/((AZ111*3)+BA111)</f>
        <v>0.23298429319371727</v>
      </c>
      <c r="BH111" s="15">
        <f>(BE111+BA111)/AZ111</f>
        <v>1.372013651877133</v>
      </c>
      <c r="BI111" s="17">
        <f>BF111/(AZ111/9)</f>
        <v>8.017064846416382</v>
      </c>
    </row>
    <row r="112" spans="1:61" ht="12.75">
      <c r="A112" t="s">
        <v>294</v>
      </c>
      <c r="B112" t="s">
        <v>304</v>
      </c>
      <c r="C112" t="s">
        <v>91</v>
      </c>
      <c r="D112" s="7">
        <f>Y112+AS112</f>
        <v>2</v>
      </c>
      <c r="E112" s="7">
        <f>Z112+AT112</f>
        <v>3</v>
      </c>
      <c r="F112" s="13">
        <f>N112/(K112/9)</f>
        <v>5.4</v>
      </c>
      <c r="G112" s="7">
        <f>AB112+AV112</f>
        <v>55</v>
      </c>
      <c r="H112" s="7">
        <f>AC112+AW112</f>
        <v>0</v>
      </c>
      <c r="I112" s="7">
        <f>AD112+AX112</f>
        <v>10</v>
      </c>
      <c r="J112" s="7">
        <f>AE112+AY112</f>
        <v>12</v>
      </c>
      <c r="K112" s="14">
        <f>AF112+AZ112</f>
        <v>45</v>
      </c>
      <c r="L112" s="7">
        <f>AG112+BA112</f>
        <v>42</v>
      </c>
      <c r="M112" s="7">
        <f>AH112+BB112</f>
        <v>27</v>
      </c>
      <c r="N112" s="7">
        <f>AI112+BC112</f>
        <v>27</v>
      </c>
      <c r="O112" s="7">
        <f>AJ112+BD112</f>
        <v>7</v>
      </c>
      <c r="P112" s="7">
        <f>AK112+BE112</f>
        <v>31</v>
      </c>
      <c r="Q112" s="7">
        <f>AL112+BF112</f>
        <v>52</v>
      </c>
      <c r="R112" s="9">
        <f>L112/((K112*3)+L112)</f>
        <v>0.23728813559322035</v>
      </c>
      <c r="S112" s="15">
        <f>(P112+L112)/K112</f>
        <v>1.6222222222222222</v>
      </c>
      <c r="T112" s="16">
        <f>Q112/P112</f>
        <v>1.6774193548387097</v>
      </c>
      <c r="U112" s="17">
        <f>Q112/(K112/9)</f>
        <v>10.4</v>
      </c>
      <c r="V112" s="7" t="str">
        <f>B112</f>
        <v>Ramos</v>
      </c>
      <c r="W112" s="7" t="str">
        <f>A112</f>
        <v>A.J.</v>
      </c>
      <c r="X112" s="7" t="str">
        <f>C112</f>
        <v>NYM</v>
      </c>
      <c r="Y112">
        <v>0</v>
      </c>
      <c r="Z112">
        <v>1</v>
      </c>
      <c r="AA112" s="13">
        <f>AI112/(AF112/9)</f>
        <v>4.618421052631579</v>
      </c>
      <c r="AB112">
        <v>27</v>
      </c>
      <c r="AC112">
        <v>0</v>
      </c>
      <c r="AD112">
        <v>10</v>
      </c>
      <c r="AE112">
        <v>12</v>
      </c>
      <c r="AF112" s="14">
        <v>25.333333333333332</v>
      </c>
      <c r="AG112">
        <v>25</v>
      </c>
      <c r="AH112">
        <v>13</v>
      </c>
      <c r="AI112">
        <v>13</v>
      </c>
      <c r="AJ112">
        <v>4</v>
      </c>
      <c r="AK112">
        <v>16</v>
      </c>
      <c r="AL112">
        <v>30</v>
      </c>
      <c r="AM112" s="9">
        <f>AG112/((AF112*3)+AG112)</f>
        <v>0.24752475247524752</v>
      </c>
      <c r="AN112" s="15">
        <f>(AK112+AG112)/AF112</f>
        <v>1.618421052631579</v>
      </c>
      <c r="AO112" s="17">
        <f>AL112/(AF112/9)</f>
        <v>10.657894736842104</v>
      </c>
      <c r="AP112" s="7" t="str">
        <f>V112</f>
        <v>Ramos</v>
      </c>
      <c r="AQ112" s="7" t="str">
        <f>W112</f>
        <v>A.J.</v>
      </c>
      <c r="AR112" s="7" t="str">
        <f>X112</f>
        <v>NYM</v>
      </c>
      <c r="AS112">
        <v>2</v>
      </c>
      <c r="AT112">
        <v>2</v>
      </c>
      <c r="AU112" s="13">
        <f>BC112/(AZ112/9)</f>
        <v>6.406779661016949</v>
      </c>
      <c r="AV112">
        <v>28</v>
      </c>
      <c r="AW112">
        <v>0</v>
      </c>
      <c r="AX112">
        <v>0</v>
      </c>
      <c r="AY112">
        <v>0</v>
      </c>
      <c r="AZ112" s="14">
        <v>19.666666666666668</v>
      </c>
      <c r="BA112">
        <v>17</v>
      </c>
      <c r="BB112">
        <v>14</v>
      </c>
      <c r="BC112">
        <v>14</v>
      </c>
      <c r="BD112">
        <v>3</v>
      </c>
      <c r="BE112">
        <v>15</v>
      </c>
      <c r="BF112">
        <v>22</v>
      </c>
      <c r="BG112" s="9">
        <f>BA112/((AZ112*3)+BA112)</f>
        <v>0.2236842105263158</v>
      </c>
      <c r="BH112" s="15">
        <f>(BE112+BA112)/AZ112</f>
        <v>1.6271186440677965</v>
      </c>
      <c r="BI112" s="17">
        <f>BF112/(AZ112/9)</f>
        <v>10.067796610169491</v>
      </c>
    </row>
    <row r="113" spans="1:61" ht="12.75">
      <c r="A113" t="s">
        <v>555</v>
      </c>
      <c r="B113" t="s">
        <v>556</v>
      </c>
      <c r="C113" t="s">
        <v>174</v>
      </c>
      <c r="D113" s="7">
        <f>Y113+AS113</f>
        <v>10</v>
      </c>
      <c r="E113" s="7">
        <f>Z113+AT113</f>
        <v>3</v>
      </c>
      <c r="F113" s="13">
        <f>N113/(K113/9)</f>
        <v>3.7955271565495203</v>
      </c>
      <c r="G113" s="7">
        <f>AB113+AV113</f>
        <v>21</v>
      </c>
      <c r="H113" s="7">
        <f>AC113+AW113</f>
        <v>21</v>
      </c>
      <c r="I113" s="7">
        <f>AD113+AX113</f>
        <v>0</v>
      </c>
      <c r="J113" s="7">
        <f>AE113+AY113</f>
        <v>0</v>
      </c>
      <c r="K113" s="14">
        <f>AF113+AZ113</f>
        <v>104.33333333333334</v>
      </c>
      <c r="L113" s="7">
        <f>AG113+BA113</f>
        <v>84</v>
      </c>
      <c r="M113" s="7">
        <f>AH113+BB113</f>
        <v>49</v>
      </c>
      <c r="N113" s="7">
        <f>AI113+BC113</f>
        <v>44</v>
      </c>
      <c r="O113" s="7">
        <f>AJ113+BD113</f>
        <v>19</v>
      </c>
      <c r="P113" s="7">
        <f>AK113+BE113</f>
        <v>46</v>
      </c>
      <c r="Q113" s="7">
        <f>AL113+BF113</f>
        <v>150</v>
      </c>
      <c r="R113" s="9">
        <f>L113/((K113*3)+L113)</f>
        <v>0.21158690176322417</v>
      </c>
      <c r="S113" s="15">
        <f>(P113+L113)/K113</f>
        <v>1.2460063897763578</v>
      </c>
      <c r="T113" s="16">
        <f>Q113/P113</f>
        <v>3.260869565217391</v>
      </c>
      <c r="U113" s="17">
        <f>Q113/(K113/9)</f>
        <v>12.939297124600637</v>
      </c>
      <c r="V113" s="7" t="str">
        <f>B113</f>
        <v>Ray</v>
      </c>
      <c r="W113" s="7" t="str">
        <f>A113</f>
        <v>Robbie</v>
      </c>
      <c r="X113" s="7" t="str">
        <f>C113</f>
        <v>ARZ</v>
      </c>
      <c r="Y113">
        <v>7</v>
      </c>
      <c r="Z113">
        <v>1</v>
      </c>
      <c r="AA113" s="13">
        <f>AI113/(AF113/9)</f>
        <v>2.732142857142857</v>
      </c>
      <c r="AB113">
        <v>11</v>
      </c>
      <c r="AC113">
        <v>11</v>
      </c>
      <c r="AD113">
        <v>0</v>
      </c>
      <c r="AE113">
        <v>0</v>
      </c>
      <c r="AF113" s="14">
        <v>56</v>
      </c>
      <c r="AG113">
        <v>39</v>
      </c>
      <c r="AH113">
        <v>21</v>
      </c>
      <c r="AI113">
        <v>17</v>
      </c>
      <c r="AJ113">
        <v>9</v>
      </c>
      <c r="AK113">
        <v>19</v>
      </c>
      <c r="AL113">
        <v>77</v>
      </c>
      <c r="AM113" s="9">
        <f>AG113/((AF113*3)+AG113)</f>
        <v>0.18840579710144928</v>
      </c>
      <c r="AN113" s="15">
        <f>(AK113+AG113)/AF113</f>
        <v>1.0357142857142858</v>
      </c>
      <c r="AO113" s="17">
        <f>AL113/(AF113/9)</f>
        <v>12.375</v>
      </c>
      <c r="AP113" s="7" t="str">
        <f>V113</f>
        <v>Ray</v>
      </c>
      <c r="AQ113" s="7" t="str">
        <f>W113</f>
        <v>Robbie</v>
      </c>
      <c r="AR113" s="7" t="str">
        <f>X113</f>
        <v>ARZ</v>
      </c>
      <c r="AS113">
        <v>3</v>
      </c>
      <c r="AT113">
        <v>2</v>
      </c>
      <c r="AU113" s="13">
        <f>BC113/(AZ113/9)</f>
        <v>5.027586206896552</v>
      </c>
      <c r="AV113">
        <v>10</v>
      </c>
      <c r="AW113">
        <v>10</v>
      </c>
      <c r="AX113">
        <v>0</v>
      </c>
      <c r="AY113">
        <v>0</v>
      </c>
      <c r="AZ113" s="14">
        <v>48.333333333333336</v>
      </c>
      <c r="BA113">
        <v>45</v>
      </c>
      <c r="BB113">
        <v>28</v>
      </c>
      <c r="BC113">
        <v>27</v>
      </c>
      <c r="BD113">
        <v>10</v>
      </c>
      <c r="BE113">
        <v>27</v>
      </c>
      <c r="BF113">
        <v>73</v>
      </c>
      <c r="BG113" s="9">
        <f>BA113/((AZ113*3)+BA113)</f>
        <v>0.23684210526315788</v>
      </c>
      <c r="BH113" s="15">
        <f>(BE113+BA113)/AZ113</f>
        <v>1.489655172413793</v>
      </c>
      <c r="BI113" s="17">
        <f>BF113/(AZ113/9)</f>
        <v>13.593103448275862</v>
      </c>
    </row>
    <row r="114" spans="1:61" ht="12.75">
      <c r="A114" t="s">
        <v>557</v>
      </c>
      <c r="B114" t="s">
        <v>558</v>
      </c>
      <c r="C114" t="s">
        <v>269</v>
      </c>
      <c r="D114" s="7">
        <f>Y114+AS114</f>
        <v>10</v>
      </c>
      <c r="E114" s="7">
        <f>Z114+AT114</f>
        <v>15</v>
      </c>
      <c r="F114" s="13">
        <f>N114/(K114/9)</f>
        <v>4.641955835962145</v>
      </c>
      <c r="G114" s="7">
        <f>AB114+AV114</f>
        <v>34</v>
      </c>
      <c r="H114" s="7">
        <f>AC114+AW114</f>
        <v>34</v>
      </c>
      <c r="I114" s="7">
        <f>AD114+AX114</f>
        <v>0</v>
      </c>
      <c r="J114" s="7">
        <f>AE114+AY114</f>
        <v>0</v>
      </c>
      <c r="K114" s="14">
        <f>AF114+AZ114</f>
        <v>211.33333333333331</v>
      </c>
      <c r="L114" s="7">
        <f>AG114+BA114</f>
        <v>225</v>
      </c>
      <c r="M114" s="7">
        <f>AH114+BB114</f>
        <v>119</v>
      </c>
      <c r="N114" s="7">
        <f>AI114+BC114</f>
        <v>109</v>
      </c>
      <c r="O114" s="7">
        <f>AJ114+BD114</f>
        <v>21</v>
      </c>
      <c r="P114" s="7">
        <f>AK114+BE114</f>
        <v>74</v>
      </c>
      <c r="Q114" s="7">
        <f>AL114+BF114</f>
        <v>168</v>
      </c>
      <c r="R114" s="9">
        <f>L114/((K114*3)+L114)</f>
        <v>0.2619324796274738</v>
      </c>
      <c r="S114" s="15">
        <f>(P114+L114)/K114</f>
        <v>1.414826498422713</v>
      </c>
      <c r="T114" s="16">
        <f>Q114/P114</f>
        <v>2.27027027027027</v>
      </c>
      <c r="U114" s="17">
        <f>Q114/(K114/9)</f>
        <v>7.1545741324921135</v>
      </c>
      <c r="V114" s="7" t="str">
        <f>B114</f>
        <v>Richard</v>
      </c>
      <c r="W114" s="7" t="str">
        <f>A114</f>
        <v>Clayton</v>
      </c>
      <c r="X114" s="7" t="str">
        <f>C114</f>
        <v>SD</v>
      </c>
      <c r="Y114">
        <v>3</v>
      </c>
      <c r="Z114">
        <v>7</v>
      </c>
      <c r="AA114" s="13">
        <f>AI114/(AF114/9)</f>
        <v>4.9465648854961835</v>
      </c>
      <c r="AB114">
        <v>14</v>
      </c>
      <c r="AC114">
        <v>14</v>
      </c>
      <c r="AD114">
        <v>0</v>
      </c>
      <c r="AE114">
        <v>0</v>
      </c>
      <c r="AF114" s="14">
        <v>87.33333333333333</v>
      </c>
      <c r="AG114">
        <v>109</v>
      </c>
      <c r="AH114">
        <v>55</v>
      </c>
      <c r="AI114">
        <v>48</v>
      </c>
      <c r="AJ114">
        <v>10</v>
      </c>
      <c r="AK114">
        <v>27</v>
      </c>
      <c r="AL114">
        <v>76</v>
      </c>
      <c r="AM114" s="9">
        <f>AG114/((AF114*3)+AG114)</f>
        <v>0.29380053908355797</v>
      </c>
      <c r="AN114" s="15">
        <f>(AK114+AG114)/AF114</f>
        <v>1.5572519083969467</v>
      </c>
      <c r="AO114" s="17">
        <f>AL114/(AF114/9)</f>
        <v>7.832061068702291</v>
      </c>
      <c r="AP114" s="7" t="str">
        <f>V114</f>
        <v>Richard</v>
      </c>
      <c r="AQ114" s="7" t="str">
        <f>W114</f>
        <v>Clayton</v>
      </c>
      <c r="AR114" s="7" t="str">
        <f>X114</f>
        <v>SD</v>
      </c>
      <c r="AS114">
        <v>7</v>
      </c>
      <c r="AT114">
        <v>8</v>
      </c>
      <c r="AU114" s="13">
        <f>BC114/(AZ114/9)</f>
        <v>4.427419354838709</v>
      </c>
      <c r="AV114">
        <v>20</v>
      </c>
      <c r="AW114">
        <v>20</v>
      </c>
      <c r="AX114">
        <v>0</v>
      </c>
      <c r="AY114">
        <v>0</v>
      </c>
      <c r="AZ114" s="14">
        <v>124</v>
      </c>
      <c r="BA114">
        <v>116</v>
      </c>
      <c r="BB114">
        <v>64</v>
      </c>
      <c r="BC114">
        <v>61</v>
      </c>
      <c r="BD114">
        <v>11</v>
      </c>
      <c r="BE114">
        <v>47</v>
      </c>
      <c r="BF114">
        <v>92</v>
      </c>
      <c r="BG114" s="9">
        <f>BA114/((AZ114*3)+BA114)</f>
        <v>0.23770491803278687</v>
      </c>
      <c r="BH114" s="15">
        <f>(BE114+BA114)/AZ114</f>
        <v>1.314516129032258</v>
      </c>
      <c r="BI114" s="17">
        <f>BF114/(AZ114/9)</f>
        <v>6.677419354838709</v>
      </c>
    </row>
    <row r="115" spans="1:61" ht="12.75">
      <c r="A115" t="s">
        <v>559</v>
      </c>
      <c r="B115" t="s">
        <v>560</v>
      </c>
      <c r="C115" t="s">
        <v>198</v>
      </c>
      <c r="D115" s="7">
        <f>Y115+AS115</f>
        <v>10</v>
      </c>
      <c r="E115" s="7">
        <f>Z115+AT115</f>
        <v>17</v>
      </c>
      <c r="F115" s="13">
        <f>N115/(K115/9)</f>
        <v>4.469283276450511</v>
      </c>
      <c r="G115" s="7">
        <f>AB115+AV115</f>
        <v>34</v>
      </c>
      <c r="H115" s="7">
        <f>AC115+AW115</f>
        <v>32</v>
      </c>
      <c r="I115" s="7">
        <f>AD115+AX115</f>
        <v>0</v>
      </c>
      <c r="J115" s="7">
        <f>AE115+AY115</f>
        <v>0</v>
      </c>
      <c r="K115" s="14">
        <f>AF115+AZ115</f>
        <v>195.33333333333334</v>
      </c>
      <c r="L115" s="7">
        <f>AG115+BA115</f>
        <v>185</v>
      </c>
      <c r="M115" s="7">
        <f>AH115+BB115</f>
        <v>103</v>
      </c>
      <c r="N115" s="7">
        <f>AI115+BC115</f>
        <v>97</v>
      </c>
      <c r="O115" s="7">
        <f>AJ115+BD115</f>
        <v>25</v>
      </c>
      <c r="P115" s="7">
        <f>AK115+BE115</f>
        <v>71</v>
      </c>
      <c r="Q115" s="7">
        <f>AL115+BF115</f>
        <v>184</v>
      </c>
      <c r="R115" s="9">
        <f>L115/((K115*3)+L115)</f>
        <v>0.23994811932555124</v>
      </c>
      <c r="S115" s="15">
        <f>(P115+L115)/K115</f>
        <v>1.310580204778157</v>
      </c>
      <c r="T115" s="16">
        <f>Q115/P115</f>
        <v>2.591549295774648</v>
      </c>
      <c r="U115" s="17">
        <f>Q115/(K115/9)</f>
        <v>8.477815699658702</v>
      </c>
      <c r="V115" s="7" t="str">
        <f>B115</f>
        <v>Roark</v>
      </c>
      <c r="W115" s="7" t="str">
        <f>A115</f>
        <v>Tanner</v>
      </c>
      <c r="X115" s="7" t="str">
        <f>C115</f>
        <v>WAS</v>
      </c>
      <c r="Y115">
        <v>7</v>
      </c>
      <c r="Z115">
        <v>5</v>
      </c>
      <c r="AA115" s="13">
        <f>AI115/(AF115/9)</f>
        <v>3.90495867768595</v>
      </c>
      <c r="AB115">
        <v>14</v>
      </c>
      <c r="AC115">
        <v>13</v>
      </c>
      <c r="AD115">
        <v>0</v>
      </c>
      <c r="AE115">
        <v>0</v>
      </c>
      <c r="AF115" s="14">
        <v>80.66666666666667</v>
      </c>
      <c r="AG115">
        <v>68</v>
      </c>
      <c r="AH115">
        <v>39</v>
      </c>
      <c r="AI115">
        <v>35</v>
      </c>
      <c r="AJ115">
        <v>10</v>
      </c>
      <c r="AK115">
        <v>28</v>
      </c>
      <c r="AL115">
        <v>86</v>
      </c>
      <c r="AM115" s="9">
        <f>AG115/((AF115*3)+AG115)</f>
        <v>0.21935483870967742</v>
      </c>
      <c r="AN115" s="15">
        <f>(AK115+AG115)/AF115</f>
        <v>1.1900826446280992</v>
      </c>
      <c r="AO115" s="17">
        <f>AL115/(AF115/9)</f>
        <v>9.59504132231405</v>
      </c>
      <c r="AP115" s="7" t="str">
        <f>V115</f>
        <v>Roark</v>
      </c>
      <c r="AQ115" s="7" t="str">
        <f>W115</f>
        <v>Tanner</v>
      </c>
      <c r="AR115" s="7" t="str">
        <f>X115</f>
        <v>WAS</v>
      </c>
      <c r="AS115">
        <v>3</v>
      </c>
      <c r="AT115">
        <v>12</v>
      </c>
      <c r="AU115" s="13">
        <f>BC115/(AZ115/9)</f>
        <v>4.866279069767442</v>
      </c>
      <c r="AV115">
        <v>20</v>
      </c>
      <c r="AW115">
        <v>19</v>
      </c>
      <c r="AX115">
        <v>0</v>
      </c>
      <c r="AY115">
        <v>0</v>
      </c>
      <c r="AZ115" s="14">
        <v>114.66666666666667</v>
      </c>
      <c r="BA115">
        <v>117</v>
      </c>
      <c r="BB115">
        <v>64</v>
      </c>
      <c r="BC115">
        <v>62</v>
      </c>
      <c r="BD115">
        <v>15</v>
      </c>
      <c r="BE115">
        <v>43</v>
      </c>
      <c r="BF115">
        <v>98</v>
      </c>
      <c r="BG115" s="9">
        <f>BA115/((AZ115*3)+BA115)</f>
        <v>0.25379609544468545</v>
      </c>
      <c r="BH115" s="15">
        <f>(BE115+BA115)/AZ115</f>
        <v>1.3953488372093024</v>
      </c>
      <c r="BI115" s="17">
        <f>BF115/(AZ115/9)</f>
        <v>7.691860465116279</v>
      </c>
    </row>
    <row r="116" spans="1:61" ht="12.75">
      <c r="A116" t="s">
        <v>279</v>
      </c>
      <c r="B116" t="s">
        <v>561</v>
      </c>
      <c r="C116" t="s">
        <v>562</v>
      </c>
      <c r="D116" s="7">
        <f>Y116+AS116</f>
        <v>12</v>
      </c>
      <c r="E116" s="7">
        <f>Z116+AT116</f>
        <v>3</v>
      </c>
      <c r="F116" s="13">
        <f>N116/(K116/9)</f>
        <v>2.119834710743802</v>
      </c>
      <c r="G116" s="7">
        <f>AB116+AV116</f>
        <v>75</v>
      </c>
      <c r="H116" s="7">
        <f>AC116+AW116</f>
        <v>0</v>
      </c>
      <c r="I116" s="7">
        <f>AD116+AX116</f>
        <v>3</v>
      </c>
      <c r="J116" s="7">
        <f>AE116+AY116</f>
        <v>8</v>
      </c>
      <c r="K116" s="14">
        <f>AF116+AZ116</f>
        <v>80.66666666666666</v>
      </c>
      <c r="L116" s="7">
        <f>AG116+BA116</f>
        <v>42</v>
      </c>
      <c r="M116" s="7">
        <f>AH116+BB116</f>
        <v>20</v>
      </c>
      <c r="N116" s="7">
        <f>AI116+BC116</f>
        <v>19</v>
      </c>
      <c r="O116" s="7">
        <f>AJ116+BD116</f>
        <v>5</v>
      </c>
      <c r="P116" s="7">
        <f>AK116+BE116</f>
        <v>26</v>
      </c>
      <c r="Q116" s="7">
        <f>AL116+BF116</f>
        <v>105</v>
      </c>
      <c r="R116" s="9">
        <f>L116/((K116*3)+L116)</f>
        <v>0.14788732394366197</v>
      </c>
      <c r="S116" s="15">
        <f>(P116+L116)/K116</f>
        <v>0.8429752066115703</v>
      </c>
      <c r="T116" s="16">
        <f>Q116/P116</f>
        <v>4.038461538461538</v>
      </c>
      <c r="U116" s="17">
        <f>Q116/(K116/9)</f>
        <v>11.714876033057852</v>
      </c>
      <c r="V116" s="7" t="str">
        <f>B116</f>
        <v>Robertson</v>
      </c>
      <c r="W116" s="7" t="str">
        <f>A116</f>
        <v>David</v>
      </c>
      <c r="X116" s="7" t="str">
        <f>C116</f>
        <v>CWS / NYY</v>
      </c>
      <c r="Y116" s="11">
        <f>0+5</f>
        <v>5</v>
      </c>
      <c r="Z116" s="11">
        <f>0+0</f>
        <v>0</v>
      </c>
      <c r="AA116" s="13">
        <f>AI116/(AF116/9)</f>
        <v>0.972972972972973</v>
      </c>
      <c r="AB116" s="11">
        <f>2+30</f>
        <v>32</v>
      </c>
      <c r="AC116" s="11">
        <f>0+0</f>
        <v>0</v>
      </c>
      <c r="AD116" s="11">
        <f>0+1</f>
        <v>1</v>
      </c>
      <c r="AE116" s="11">
        <f>0+2</f>
        <v>2</v>
      </c>
      <c r="AF116" s="14">
        <f>2+35</f>
        <v>37</v>
      </c>
      <c r="AG116">
        <f>0+14</f>
        <v>14</v>
      </c>
      <c r="AH116" s="11">
        <f>0+4</f>
        <v>4</v>
      </c>
      <c r="AI116" s="11">
        <f>0+4</f>
        <v>4</v>
      </c>
      <c r="AJ116" s="11">
        <f>0+2</f>
        <v>2</v>
      </c>
      <c r="AK116" s="11">
        <f>0+12</f>
        <v>12</v>
      </c>
      <c r="AL116" s="11">
        <f>1+51</f>
        <v>52</v>
      </c>
      <c r="AM116" s="9">
        <f>AG116/((AF116*3)+AG116)</f>
        <v>0.112</v>
      </c>
      <c r="AN116" s="15">
        <f>(AK116+AG116)/AF116</f>
        <v>0.7027027027027027</v>
      </c>
      <c r="AO116" s="17">
        <f>AL116/(AF116/9)</f>
        <v>12.64864864864865</v>
      </c>
      <c r="AP116" s="7" t="str">
        <f>V116</f>
        <v>Robertson</v>
      </c>
      <c r="AQ116" s="7" t="str">
        <f>W116</f>
        <v>David</v>
      </c>
      <c r="AR116" s="7" t="str">
        <f>X116</f>
        <v>CWS / NYY</v>
      </c>
      <c r="AS116">
        <v>7</v>
      </c>
      <c r="AT116">
        <v>3</v>
      </c>
      <c r="AU116" s="13">
        <f>BC116/(AZ116/9)</f>
        <v>3.091603053435115</v>
      </c>
      <c r="AV116">
        <v>43</v>
      </c>
      <c r="AW116">
        <v>0</v>
      </c>
      <c r="AX116">
        <v>2</v>
      </c>
      <c r="AY116">
        <v>6</v>
      </c>
      <c r="AZ116" s="14">
        <v>43.666666666666664</v>
      </c>
      <c r="BA116">
        <v>28</v>
      </c>
      <c r="BB116">
        <v>16</v>
      </c>
      <c r="BC116">
        <v>15</v>
      </c>
      <c r="BD116">
        <v>3</v>
      </c>
      <c r="BE116">
        <v>14</v>
      </c>
      <c r="BF116">
        <v>53</v>
      </c>
      <c r="BG116" s="9">
        <f>BA116/((AZ116*3)+BA116)</f>
        <v>0.1761006289308176</v>
      </c>
      <c r="BH116" s="15">
        <f>(BE116+BA116)/AZ116</f>
        <v>0.9618320610687023</v>
      </c>
      <c r="BI116" s="17">
        <f>BF116/(AZ116/9)</f>
        <v>10.923664122137406</v>
      </c>
    </row>
    <row r="117" spans="1:61" ht="12.75">
      <c r="A117" t="s">
        <v>563</v>
      </c>
      <c r="B117" t="s">
        <v>564</v>
      </c>
      <c r="C117" t="s">
        <v>565</v>
      </c>
      <c r="D117" s="7">
        <f>Y117+AS117</f>
        <v>4</v>
      </c>
      <c r="E117" s="7">
        <f>Z117+AT117</f>
        <v>3</v>
      </c>
      <c r="F117" s="13">
        <f>N117/(K117/9)</f>
        <v>2.882022471910113</v>
      </c>
      <c r="G117" s="7">
        <f>AB117+AV117</f>
        <v>64</v>
      </c>
      <c r="H117" s="7">
        <f>AC117+AW117</f>
        <v>0</v>
      </c>
      <c r="I117" s="7">
        <f>AD117+AX117</f>
        <v>38</v>
      </c>
      <c r="J117" s="7">
        <f>AE117+AY117</f>
        <v>44</v>
      </c>
      <c r="K117" s="14">
        <f>AF117+AZ117</f>
        <v>59.33333333333333</v>
      </c>
      <c r="L117" s="7">
        <f>AG117+BA117</f>
        <v>48</v>
      </c>
      <c r="M117" s="7">
        <f>AH117+BB117</f>
        <v>22</v>
      </c>
      <c r="N117" s="7">
        <f>AI117+BC117</f>
        <v>19</v>
      </c>
      <c r="O117" s="7">
        <f>AJ117+BD117</f>
        <v>5</v>
      </c>
      <c r="P117" s="7">
        <f>AK117+BE117</f>
        <v>20</v>
      </c>
      <c r="Q117" s="7">
        <f>AL117+BF117</f>
        <v>70</v>
      </c>
      <c r="R117" s="9">
        <f>L117/((K117*3)+L117)</f>
        <v>0.21238938053097345</v>
      </c>
      <c r="S117" s="15">
        <f>(P117+L117)/K117</f>
        <v>1.1460674157303372</v>
      </c>
      <c r="T117" s="16">
        <f>Q117/P117</f>
        <v>3.5</v>
      </c>
      <c r="U117" s="17">
        <f>Q117/(K117/9)</f>
        <v>10.61797752808989</v>
      </c>
      <c r="V117" s="7" t="str">
        <f>B117</f>
        <v>Rodney</v>
      </c>
      <c r="W117" s="7" t="str">
        <f>A117</f>
        <v>Fernando</v>
      </c>
      <c r="X117" s="7" t="str">
        <f>C117</f>
        <v>MIA / ARZ / MIN</v>
      </c>
      <c r="Y117">
        <v>2</v>
      </c>
      <c r="Z117">
        <v>1</v>
      </c>
      <c r="AA117" s="13">
        <f>AI117/(AF117/9)</f>
        <v>2.554054054054054</v>
      </c>
      <c r="AB117">
        <v>27</v>
      </c>
      <c r="AC117">
        <v>0</v>
      </c>
      <c r="AD117">
        <v>17</v>
      </c>
      <c r="AE117">
        <v>18</v>
      </c>
      <c r="AF117" s="14">
        <v>24.666666666666668</v>
      </c>
      <c r="AG117">
        <v>17</v>
      </c>
      <c r="AH117">
        <v>8</v>
      </c>
      <c r="AI117">
        <v>7</v>
      </c>
      <c r="AJ117">
        <v>1</v>
      </c>
      <c r="AK117">
        <v>8</v>
      </c>
      <c r="AL117">
        <v>31</v>
      </c>
      <c r="AM117" s="9">
        <f>AG117/((AF117*3)+AG117)</f>
        <v>0.18681318681318682</v>
      </c>
      <c r="AN117" s="15">
        <f>(AK117+AG117)/AF117</f>
        <v>1.0135135135135134</v>
      </c>
      <c r="AO117" s="17">
        <f>AL117/(AF117/9)</f>
        <v>11.31081081081081</v>
      </c>
      <c r="AP117" s="7" t="str">
        <f>V117</f>
        <v>Rodney</v>
      </c>
      <c r="AQ117" s="7" t="str">
        <f>W117</f>
        <v>Fernando</v>
      </c>
      <c r="AR117" s="7" t="str">
        <f>X117</f>
        <v>MIA / ARZ / MIN</v>
      </c>
      <c r="AS117">
        <v>2</v>
      </c>
      <c r="AT117">
        <v>2</v>
      </c>
      <c r="AU117" s="13">
        <f>BC117/(AZ117/9)</f>
        <v>3.1153846153846154</v>
      </c>
      <c r="AV117">
        <v>37</v>
      </c>
      <c r="AW117">
        <v>0</v>
      </c>
      <c r="AX117">
        <v>21</v>
      </c>
      <c r="AY117">
        <v>26</v>
      </c>
      <c r="AZ117" s="14">
        <v>34.666666666666664</v>
      </c>
      <c r="BA117">
        <v>31</v>
      </c>
      <c r="BB117">
        <v>14</v>
      </c>
      <c r="BC117">
        <v>12</v>
      </c>
      <c r="BD117">
        <v>4</v>
      </c>
      <c r="BE117">
        <v>12</v>
      </c>
      <c r="BF117">
        <v>39</v>
      </c>
      <c r="BG117" s="9">
        <f>BA117/((AZ117*3)+BA117)</f>
        <v>0.22962962962962963</v>
      </c>
      <c r="BH117" s="15">
        <f>(BE117+BA117)/AZ117</f>
        <v>1.2403846153846154</v>
      </c>
      <c r="BI117" s="17">
        <f>BF117/(AZ117/9)</f>
        <v>10.125</v>
      </c>
    </row>
    <row r="118" spans="1:61" ht="12.75">
      <c r="A118" t="s">
        <v>150</v>
      </c>
      <c r="B118" t="s">
        <v>566</v>
      </c>
      <c r="C118" t="s">
        <v>66</v>
      </c>
      <c r="D118" s="7">
        <f>Y118+AS118</f>
        <v>13</v>
      </c>
      <c r="E118" s="7">
        <f>Z118+AT118</f>
        <v>8</v>
      </c>
      <c r="F118" s="13">
        <f>N118/(K118/9)</f>
        <v>3.977900552486188</v>
      </c>
      <c r="G118" s="7">
        <f>AB118+AV118</f>
        <v>33</v>
      </c>
      <c r="H118" s="7">
        <f>AC118+AW118</f>
        <v>33</v>
      </c>
      <c r="I118" s="7">
        <f>AD118+AX118</f>
        <v>0</v>
      </c>
      <c r="J118" s="7">
        <f>AE118+AY118</f>
        <v>0</v>
      </c>
      <c r="K118" s="14">
        <f>AF118+AZ118</f>
        <v>181</v>
      </c>
      <c r="L118" s="7">
        <f>AG118+BA118</f>
        <v>173</v>
      </c>
      <c r="M118" s="7">
        <f>AH118+BB118</f>
        <v>82</v>
      </c>
      <c r="N118" s="7">
        <f>AI118+BC118</f>
        <v>80</v>
      </c>
      <c r="O118" s="7">
        <f>AJ118+BD118</f>
        <v>22</v>
      </c>
      <c r="P118" s="7">
        <f>AK118+BE118</f>
        <v>61</v>
      </c>
      <c r="Q118" s="7">
        <f>AL118+BF118</f>
        <v>195</v>
      </c>
      <c r="R118" s="9">
        <f>L118/((K118*3)+L118)</f>
        <v>0.24162011173184358</v>
      </c>
      <c r="S118" s="15">
        <f>(P118+L118)/K118</f>
        <v>1.292817679558011</v>
      </c>
      <c r="T118" s="16">
        <f>Q118/P118</f>
        <v>3.19672131147541</v>
      </c>
      <c r="U118" s="17">
        <f>Q118/(K118/9)</f>
        <v>9.696132596685082</v>
      </c>
      <c r="V118" s="7" t="str">
        <f>B118</f>
        <v>Rodriguez</v>
      </c>
      <c r="W118" s="7" t="str">
        <f>A118</f>
        <v>Eduardo</v>
      </c>
      <c r="X118" s="7" t="str">
        <f>C118</f>
        <v>BOS</v>
      </c>
      <c r="Y118">
        <v>2</v>
      </c>
      <c r="Z118">
        <v>5</v>
      </c>
      <c r="AA118" s="13">
        <f>AI118/(AF118/9)</f>
        <v>4.716157205240175</v>
      </c>
      <c r="AB118">
        <v>14</v>
      </c>
      <c r="AC118">
        <v>14</v>
      </c>
      <c r="AD118">
        <v>0</v>
      </c>
      <c r="AE118">
        <v>0</v>
      </c>
      <c r="AF118" s="14">
        <v>76.33333333333333</v>
      </c>
      <c r="AG118">
        <v>77</v>
      </c>
      <c r="AH118">
        <v>41</v>
      </c>
      <c r="AI118">
        <v>40</v>
      </c>
      <c r="AJ118">
        <v>10</v>
      </c>
      <c r="AK118">
        <v>29</v>
      </c>
      <c r="AL118">
        <v>85</v>
      </c>
      <c r="AM118" s="9">
        <f>AG118/((AF118*3)+AG118)</f>
        <v>0.25163398692810457</v>
      </c>
      <c r="AN118" s="15">
        <f>(AK118+AG118)/AF118</f>
        <v>1.3886462882096071</v>
      </c>
      <c r="AO118" s="17">
        <f>AL118/(AF118/9)</f>
        <v>10.021834061135372</v>
      </c>
      <c r="AP118" s="7" t="str">
        <f>V118</f>
        <v>Rodriguez</v>
      </c>
      <c r="AQ118" s="7" t="str">
        <f>W118</f>
        <v>Eduardo</v>
      </c>
      <c r="AR118" s="7" t="str">
        <f>X118</f>
        <v>BOS</v>
      </c>
      <c r="AS118">
        <v>11</v>
      </c>
      <c r="AT118">
        <v>3</v>
      </c>
      <c r="AU118" s="13">
        <f>BC118/(AZ118/9)</f>
        <v>3.4394904458598727</v>
      </c>
      <c r="AV118">
        <v>19</v>
      </c>
      <c r="AW118">
        <v>19</v>
      </c>
      <c r="AX118">
        <v>0</v>
      </c>
      <c r="AY118">
        <v>0</v>
      </c>
      <c r="AZ118" s="14">
        <v>104.66666666666667</v>
      </c>
      <c r="BA118">
        <v>96</v>
      </c>
      <c r="BB118">
        <v>41</v>
      </c>
      <c r="BC118">
        <v>40</v>
      </c>
      <c r="BD118">
        <v>12</v>
      </c>
      <c r="BE118">
        <v>32</v>
      </c>
      <c r="BF118">
        <v>110</v>
      </c>
      <c r="BG118" s="9">
        <f>BA118/((AZ118*3)+BA118)</f>
        <v>0.23414634146341465</v>
      </c>
      <c r="BH118" s="15">
        <f>(BE118+BA118)/AZ118</f>
        <v>1.2229299363057324</v>
      </c>
      <c r="BI118" s="17">
        <f>BF118/(AZ118/9)</f>
        <v>9.45859872611465</v>
      </c>
    </row>
    <row r="119" spans="1:61" ht="12.75">
      <c r="A119" t="s">
        <v>567</v>
      </c>
      <c r="B119" t="s">
        <v>568</v>
      </c>
      <c r="C119" t="s">
        <v>147</v>
      </c>
      <c r="D119" s="7">
        <f>Y119+AS119</f>
        <v>9</v>
      </c>
      <c r="E119" s="7">
        <f>Z119+AT119</f>
        <v>15</v>
      </c>
      <c r="F119" s="13">
        <f>N119/(K119/9)</f>
        <v>4.868852459016393</v>
      </c>
      <c r="G119" s="7">
        <f>AB119+AV119</f>
        <v>34</v>
      </c>
      <c r="H119" s="7">
        <f>AC119+AW119</f>
        <v>33</v>
      </c>
      <c r="I119" s="7">
        <f>AD119+AX119</f>
        <v>0</v>
      </c>
      <c r="J119" s="7">
        <f>AE119+AY119</f>
        <v>0</v>
      </c>
      <c r="K119" s="14">
        <f>AF119+AZ119</f>
        <v>183</v>
      </c>
      <c r="L119" s="7">
        <f>AG119+BA119</f>
        <v>190</v>
      </c>
      <c r="M119" s="7">
        <f>AH119+BB119</f>
        <v>107</v>
      </c>
      <c r="N119" s="7">
        <f>AI119+BC119</f>
        <v>99</v>
      </c>
      <c r="O119" s="7">
        <f>AJ119+BD119</f>
        <v>26</v>
      </c>
      <c r="P119" s="7">
        <f>AK119+BE119</f>
        <v>73</v>
      </c>
      <c r="Q119" s="7">
        <f>AL119+BF119</f>
        <v>139</v>
      </c>
      <c r="R119" s="9">
        <f>L119/((K119*3)+L119)</f>
        <v>0.2571041948579161</v>
      </c>
      <c r="S119" s="15">
        <f>(P119+L119)/K119</f>
        <v>1.4371584699453552</v>
      </c>
      <c r="T119" s="16">
        <f>Q119/P119</f>
        <v>1.904109589041096</v>
      </c>
      <c r="U119" s="17">
        <f>Q119/(K119/9)</f>
        <v>6.836065573770492</v>
      </c>
      <c r="V119" s="7" t="str">
        <f>B119</f>
        <v>Romano</v>
      </c>
      <c r="W119" s="7" t="str">
        <f>A119</f>
        <v>Sal</v>
      </c>
      <c r="X119" s="7" t="str">
        <f>C119</f>
        <v>CIN</v>
      </c>
      <c r="Y119">
        <v>4</v>
      </c>
      <c r="Z119">
        <v>7</v>
      </c>
      <c r="AA119" s="13">
        <f>AI119/(AF119/9)</f>
        <v>4.443037974683544</v>
      </c>
      <c r="AB119">
        <v>14</v>
      </c>
      <c r="AC119">
        <v>14</v>
      </c>
      <c r="AD119">
        <v>0</v>
      </c>
      <c r="AE119">
        <v>0</v>
      </c>
      <c r="AF119" s="14">
        <v>79</v>
      </c>
      <c r="AG119">
        <v>82</v>
      </c>
      <c r="AH119">
        <v>44</v>
      </c>
      <c r="AI119">
        <v>39</v>
      </c>
      <c r="AJ119">
        <v>7</v>
      </c>
      <c r="AK119">
        <v>32</v>
      </c>
      <c r="AL119">
        <v>65</v>
      </c>
      <c r="AM119" s="9">
        <f>AG119/((AF119*3)+AG119)</f>
        <v>0.25705329153605017</v>
      </c>
      <c r="AN119" s="15">
        <f>(AK119+AG119)/AF119</f>
        <v>1.4430379746835442</v>
      </c>
      <c r="AO119" s="17">
        <f>AL119/(AF119/9)</f>
        <v>7.40506329113924</v>
      </c>
      <c r="AP119" s="7" t="str">
        <f>V119</f>
        <v>Romano</v>
      </c>
      <c r="AQ119" s="7" t="str">
        <f>W119</f>
        <v>Sal</v>
      </c>
      <c r="AR119" s="7" t="str">
        <f>X119</f>
        <v>CIN</v>
      </c>
      <c r="AS119">
        <v>5</v>
      </c>
      <c r="AT119">
        <v>8</v>
      </c>
      <c r="AU119" s="13">
        <f>BC119/(AZ119/9)</f>
        <v>5.1923076923076925</v>
      </c>
      <c r="AV119">
        <v>20</v>
      </c>
      <c r="AW119">
        <v>19</v>
      </c>
      <c r="AX119">
        <v>0</v>
      </c>
      <c r="AY119">
        <v>0</v>
      </c>
      <c r="AZ119" s="14">
        <v>104</v>
      </c>
      <c r="BA119">
        <v>108</v>
      </c>
      <c r="BB119">
        <v>63</v>
      </c>
      <c r="BC119">
        <v>60</v>
      </c>
      <c r="BD119">
        <v>19</v>
      </c>
      <c r="BE119">
        <v>41</v>
      </c>
      <c r="BF119">
        <v>74</v>
      </c>
      <c r="BG119" s="9">
        <f>BA119/((AZ119*3)+BA119)</f>
        <v>0.2571428571428571</v>
      </c>
      <c r="BH119" s="15">
        <f>(BE119+BA119)/AZ119</f>
        <v>1.4326923076923077</v>
      </c>
      <c r="BI119" s="17">
        <f>BF119/(AZ119/9)</f>
        <v>6.403846153846154</v>
      </c>
    </row>
    <row r="120" spans="1:61" ht="12.75">
      <c r="A120" t="s">
        <v>569</v>
      </c>
      <c r="B120" t="s">
        <v>570</v>
      </c>
      <c r="C120" t="s">
        <v>144</v>
      </c>
      <c r="D120" s="7">
        <f>Y120+AS120</f>
        <v>3</v>
      </c>
      <c r="E120" s="7">
        <f>Z120+AT120</f>
        <v>2</v>
      </c>
      <c r="F120" s="13">
        <f>N120/(K120/9)</f>
        <v>2.8356164383561646</v>
      </c>
      <c r="G120" s="7">
        <f>AB120+AV120</f>
        <v>71</v>
      </c>
      <c r="H120" s="7">
        <f>AC120+AW120</f>
        <v>5</v>
      </c>
      <c r="I120" s="7">
        <f>AD120+AX120</f>
        <v>11</v>
      </c>
      <c r="J120" s="7">
        <f>AE120+AY120</f>
        <v>18</v>
      </c>
      <c r="K120" s="14">
        <f>AF120+AZ120</f>
        <v>73</v>
      </c>
      <c r="L120" s="7">
        <f>AG120+BA120</f>
        <v>57</v>
      </c>
      <c r="M120" s="7">
        <f>AH120+BB120</f>
        <v>24</v>
      </c>
      <c r="N120" s="7">
        <f>AI120+BC120</f>
        <v>23</v>
      </c>
      <c r="O120" s="7">
        <f>AJ120+BD120</f>
        <v>7</v>
      </c>
      <c r="P120" s="7">
        <f>AK120+BE120</f>
        <v>23</v>
      </c>
      <c r="Q120" s="7">
        <f>AL120+BF120</f>
        <v>74</v>
      </c>
      <c r="R120" s="9">
        <f>L120/((K120*3)+L120)</f>
        <v>0.20652173913043478</v>
      </c>
      <c r="S120" s="15">
        <f>(P120+L120)/K120</f>
        <v>1.095890410958904</v>
      </c>
      <c r="T120" s="16">
        <f>Q120/P120</f>
        <v>3.217391304347826</v>
      </c>
      <c r="U120" s="17">
        <f>Q120/(K120/9)</f>
        <v>9.123287671232877</v>
      </c>
      <c r="V120" s="7" t="str">
        <f>B120</f>
        <v>Romo</v>
      </c>
      <c r="W120" s="7" t="str">
        <f>A120</f>
        <v>Sergio</v>
      </c>
      <c r="X120" s="7" t="str">
        <f>C120</f>
        <v>TB</v>
      </c>
      <c r="Y120">
        <v>2</v>
      </c>
      <c r="Z120">
        <v>0</v>
      </c>
      <c r="AA120" s="13">
        <f>AI120/(AF120/9)</f>
        <v>1.4673913043478262</v>
      </c>
      <c r="AB120">
        <v>25</v>
      </c>
      <c r="AC120">
        <v>0</v>
      </c>
      <c r="AD120">
        <v>0</v>
      </c>
      <c r="AE120">
        <v>1</v>
      </c>
      <c r="AF120" s="14">
        <v>30.666666666666668</v>
      </c>
      <c r="AG120">
        <v>19</v>
      </c>
      <c r="AH120">
        <v>6</v>
      </c>
      <c r="AI120">
        <v>5</v>
      </c>
      <c r="AJ120">
        <v>2</v>
      </c>
      <c r="AK120">
        <v>7</v>
      </c>
      <c r="AL120">
        <v>28</v>
      </c>
      <c r="AM120" s="9">
        <f>AG120/((AF120*3)+AG120)</f>
        <v>0.17117117117117117</v>
      </c>
      <c r="AN120" s="15">
        <f>(AK120+AG120)/AF120</f>
        <v>0.8478260869565217</v>
      </c>
      <c r="AO120" s="17">
        <f>AL120/(AF120/9)</f>
        <v>8.217391304347826</v>
      </c>
      <c r="AP120" s="7" t="str">
        <f>V120</f>
        <v>Romo</v>
      </c>
      <c r="AQ120" s="7" t="str">
        <f>W120</f>
        <v>Sergio</v>
      </c>
      <c r="AR120" s="7" t="str">
        <f>X120</f>
        <v>TB</v>
      </c>
      <c r="AS120">
        <v>1</v>
      </c>
      <c r="AT120">
        <v>2</v>
      </c>
      <c r="AU120" s="13">
        <f>BC120/(AZ120/9)</f>
        <v>3.8267716535433065</v>
      </c>
      <c r="AV120">
        <v>46</v>
      </c>
      <c r="AW120">
        <v>5</v>
      </c>
      <c r="AX120">
        <v>11</v>
      </c>
      <c r="AY120">
        <v>17</v>
      </c>
      <c r="AZ120" s="14">
        <v>42.333333333333336</v>
      </c>
      <c r="BA120">
        <v>38</v>
      </c>
      <c r="BB120">
        <v>18</v>
      </c>
      <c r="BC120">
        <v>18</v>
      </c>
      <c r="BD120">
        <v>5</v>
      </c>
      <c r="BE120">
        <v>16</v>
      </c>
      <c r="BF120">
        <v>46</v>
      </c>
      <c r="BG120" s="9">
        <f>BA120/((AZ120*3)+BA120)</f>
        <v>0.23030303030303031</v>
      </c>
      <c r="BH120" s="15">
        <f>(BE120+BA120)/AZ120</f>
        <v>1.2755905511811023</v>
      </c>
      <c r="BI120" s="17">
        <f>BF120/(AZ120/9)</f>
        <v>9.779527559055117</v>
      </c>
    </row>
    <row r="121" spans="1:61" ht="12.75">
      <c r="A121" t="s">
        <v>347</v>
      </c>
      <c r="B121" t="s">
        <v>571</v>
      </c>
      <c r="C121" t="s">
        <v>102</v>
      </c>
      <c r="D121" s="7">
        <f>Y121+AS121</f>
        <v>1</v>
      </c>
      <c r="E121" s="7">
        <f>Z121+AT121</f>
        <v>1</v>
      </c>
      <c r="F121" s="13">
        <f>N121/(K121/9)</f>
        <v>1.8837209302325582</v>
      </c>
      <c r="G121" s="7">
        <f>AB121+AV121</f>
        <v>13</v>
      </c>
      <c r="H121" s="7">
        <f>AC121+AW121</f>
        <v>0</v>
      </c>
      <c r="I121" s="7">
        <f>AD121+AX121</f>
        <v>7</v>
      </c>
      <c r="J121" s="7">
        <f>AE121+AY121</f>
        <v>7</v>
      </c>
      <c r="K121" s="14">
        <f>AF121+AZ121</f>
        <v>14.333333333333334</v>
      </c>
      <c r="L121" s="7">
        <f>AG121+BA121</f>
        <v>11</v>
      </c>
      <c r="M121" s="7">
        <f>AH121+BB121</f>
        <v>5</v>
      </c>
      <c r="N121" s="7">
        <f>AI121+BC121</f>
        <v>3</v>
      </c>
      <c r="O121" s="7">
        <f>AJ121+BD121</f>
        <v>1</v>
      </c>
      <c r="P121" s="7">
        <f>AK121+BE121</f>
        <v>4</v>
      </c>
      <c r="Q121" s="7">
        <f>AL121+BF121</f>
        <v>23</v>
      </c>
      <c r="R121" s="9">
        <f>L121/((K121*3)+L121)</f>
        <v>0.2037037037037037</v>
      </c>
      <c r="S121" s="15">
        <f>(P121+L121)/K121</f>
        <v>1.0465116279069766</v>
      </c>
      <c r="T121" s="16">
        <f>Q121/P121</f>
        <v>5.75</v>
      </c>
      <c r="U121" s="17">
        <f>Q121/(K121/9)</f>
        <v>14.44186046511628</v>
      </c>
      <c r="V121" s="7" t="str">
        <f>B121</f>
        <v>Rosenthal</v>
      </c>
      <c r="W121" s="7" t="str">
        <f>A121</f>
        <v>Trevor</v>
      </c>
      <c r="X121" s="7" t="str">
        <f>C121</f>
        <v>STL</v>
      </c>
      <c r="Y121">
        <v>1</v>
      </c>
      <c r="Z121">
        <v>1</v>
      </c>
      <c r="AA121" s="13">
        <f>AI121/(AF121/9)</f>
        <v>1.8837209302325582</v>
      </c>
      <c r="AB121">
        <v>13</v>
      </c>
      <c r="AC121">
        <v>0</v>
      </c>
      <c r="AD121">
        <v>7</v>
      </c>
      <c r="AE121">
        <v>7</v>
      </c>
      <c r="AF121" s="14">
        <v>14.333333333333334</v>
      </c>
      <c r="AG121">
        <v>11</v>
      </c>
      <c r="AH121">
        <v>5</v>
      </c>
      <c r="AI121">
        <v>3</v>
      </c>
      <c r="AJ121">
        <v>1</v>
      </c>
      <c r="AK121">
        <v>4</v>
      </c>
      <c r="AL121">
        <v>23</v>
      </c>
      <c r="AM121" s="9">
        <f>AG121/((AF121*3)+AG121)</f>
        <v>0.2037037037037037</v>
      </c>
      <c r="AN121" s="15">
        <f>(AK121+AG121)/AF121</f>
        <v>1.0465116279069766</v>
      </c>
      <c r="AO121" s="17">
        <f>AL121/(AF121/9)</f>
        <v>14.44186046511628</v>
      </c>
      <c r="AP121" s="7" t="str">
        <f>V121</f>
        <v>Rosenthal</v>
      </c>
      <c r="AQ121" s="7" t="str">
        <f>W121</f>
        <v>Trevor</v>
      </c>
      <c r="AR121" s="7" t="str">
        <f>X121</f>
        <v>STL</v>
      </c>
      <c r="AS121">
        <v>0</v>
      </c>
      <c r="AT121">
        <v>0</v>
      </c>
      <c r="AU121" s="13" t="e">
        <f>BC121/(AZ121/9)</f>
        <v>#DIV/0!</v>
      </c>
      <c r="AV121">
        <v>0</v>
      </c>
      <c r="AW121">
        <v>0</v>
      </c>
      <c r="AX121">
        <v>0</v>
      </c>
      <c r="AY121">
        <v>0</v>
      </c>
      <c r="AZ121" s="14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 s="9" t="e">
        <f>BA121/((AZ121*3)+BA121)</f>
        <v>#DIV/0!</v>
      </c>
      <c r="BH121" s="15" t="e">
        <f>(BE121+BA121)/AZ121</f>
        <v>#DIV/0!</v>
      </c>
      <c r="BI121" s="17" t="e">
        <f>BF121/(AZ121/9)</f>
        <v>#DIV/0!</v>
      </c>
    </row>
    <row r="122" spans="1:61" ht="12.75">
      <c r="A122" t="s">
        <v>572</v>
      </c>
      <c r="B122" t="s">
        <v>573</v>
      </c>
      <c r="C122" t="s">
        <v>574</v>
      </c>
      <c r="D122" s="7">
        <f>Y122+AS122</f>
        <v>6</v>
      </c>
      <c r="E122" s="7">
        <f>Z122+AT122</f>
        <v>10</v>
      </c>
      <c r="F122" s="13">
        <f>N122/(K122/9)</f>
        <v>5.386363636363637</v>
      </c>
      <c r="G122" s="7">
        <f>AB122+AV122</f>
        <v>26</v>
      </c>
      <c r="H122" s="7">
        <f>AC122+AW122</f>
        <v>24</v>
      </c>
      <c r="I122" s="7">
        <f>AD122+AX122</f>
        <v>0</v>
      </c>
      <c r="J122" s="7">
        <f>AE122+AY122</f>
        <v>0</v>
      </c>
      <c r="K122" s="14">
        <f>AF122+AZ122</f>
        <v>132</v>
      </c>
      <c r="L122" s="7">
        <f>AG122+BA122</f>
        <v>129</v>
      </c>
      <c r="M122" s="7">
        <f>AH122+BB122</f>
        <v>86</v>
      </c>
      <c r="N122" s="7">
        <f>AI122+BC122</f>
        <v>79</v>
      </c>
      <c r="O122" s="7">
        <f>AJ122+BD122</f>
        <v>18</v>
      </c>
      <c r="P122" s="7">
        <f>AK122+BE122</f>
        <v>67</v>
      </c>
      <c r="Q122" s="7">
        <f>AL122+BF122</f>
        <v>115</v>
      </c>
      <c r="R122" s="9">
        <f>L122/((K122*3)+L122)</f>
        <v>0.24571428571428572</v>
      </c>
      <c r="S122" s="15">
        <f>(P122+L122)/K122</f>
        <v>1.4848484848484849</v>
      </c>
      <c r="T122" s="16">
        <f>Q122/P122</f>
        <v>1.7164179104477613</v>
      </c>
      <c r="U122" s="17">
        <f>Q122/(K122/9)</f>
        <v>7.840909090909091</v>
      </c>
      <c r="V122" s="7" t="str">
        <f>B122</f>
        <v>Ross</v>
      </c>
      <c r="W122" s="7" t="str">
        <f>A122</f>
        <v>Tyson</v>
      </c>
      <c r="X122" s="7" t="str">
        <f>C122</f>
        <v>TEX / SD</v>
      </c>
      <c r="Y122">
        <v>1</v>
      </c>
      <c r="Z122">
        <v>2</v>
      </c>
      <c r="AA122" s="13">
        <f>AI122/(AF122/9)</f>
        <v>10.267605633802816</v>
      </c>
      <c r="AB122">
        <v>7</v>
      </c>
      <c r="AC122">
        <v>5</v>
      </c>
      <c r="AD122">
        <v>0</v>
      </c>
      <c r="AE122">
        <v>0</v>
      </c>
      <c r="AF122" s="14">
        <v>23.666666666666668</v>
      </c>
      <c r="AG122">
        <v>34</v>
      </c>
      <c r="AH122">
        <v>31</v>
      </c>
      <c r="AI122">
        <v>27</v>
      </c>
      <c r="AJ122">
        <v>4</v>
      </c>
      <c r="AK122">
        <v>24</v>
      </c>
      <c r="AL122">
        <v>18</v>
      </c>
      <c r="AM122" s="9">
        <f>AG122/((AF122*3)+AG122)</f>
        <v>0.3238095238095238</v>
      </c>
      <c r="AN122" s="15">
        <f>(AK122+AG122)/AF122</f>
        <v>2.4507042253521125</v>
      </c>
      <c r="AO122" s="17">
        <f>AL122/(AF122/9)</f>
        <v>6.845070422535211</v>
      </c>
      <c r="AP122" s="7" t="str">
        <f>V122</f>
        <v>Ross</v>
      </c>
      <c r="AQ122" s="7" t="str">
        <f>W122</f>
        <v>Tyson</v>
      </c>
      <c r="AR122" s="7" t="str">
        <f>X122</f>
        <v>TEX / SD</v>
      </c>
      <c r="AS122">
        <v>5</v>
      </c>
      <c r="AT122">
        <v>8</v>
      </c>
      <c r="AU122" s="13">
        <f>BC122/(AZ122/9)</f>
        <v>4.32</v>
      </c>
      <c r="AV122">
        <v>19</v>
      </c>
      <c r="AW122">
        <v>19</v>
      </c>
      <c r="AX122">
        <v>0</v>
      </c>
      <c r="AY122">
        <v>0</v>
      </c>
      <c r="AZ122" s="14">
        <v>108.33333333333333</v>
      </c>
      <c r="BA122">
        <v>95</v>
      </c>
      <c r="BB122">
        <v>55</v>
      </c>
      <c r="BC122">
        <v>52</v>
      </c>
      <c r="BD122">
        <v>14</v>
      </c>
      <c r="BE122">
        <v>43</v>
      </c>
      <c r="BF122">
        <v>97</v>
      </c>
      <c r="BG122" s="9">
        <f>BA122/((AZ122*3)+BA122)</f>
        <v>0.2261904761904762</v>
      </c>
      <c r="BH122" s="15">
        <f>(BE122+BA122)/AZ122</f>
        <v>1.2738461538461539</v>
      </c>
      <c r="BI122" s="17">
        <f>BF122/(AZ122/9)</f>
        <v>8.05846153846154</v>
      </c>
    </row>
    <row r="123" spans="1:61" ht="12.75">
      <c r="A123" t="s">
        <v>575</v>
      </c>
      <c r="B123" t="s">
        <v>576</v>
      </c>
      <c r="C123" t="s">
        <v>43</v>
      </c>
      <c r="D123" s="7">
        <f>Y123+AS123</f>
        <v>13</v>
      </c>
      <c r="E123" s="7">
        <f>Z123+AT123</f>
        <v>6</v>
      </c>
      <c r="F123" s="13">
        <f>N123/(K123/9)</f>
        <v>3.5332031249999996</v>
      </c>
      <c r="G123" s="7">
        <f>AB123+AV123</f>
        <v>31</v>
      </c>
      <c r="H123" s="7">
        <f>AC123+AW123</f>
        <v>31</v>
      </c>
      <c r="I123" s="7">
        <f>AD123+AX123</f>
        <v>0</v>
      </c>
      <c r="J123" s="7">
        <f>AE123+AY123</f>
        <v>0</v>
      </c>
      <c r="K123" s="14">
        <f>AF123+AZ123</f>
        <v>170.66666666666669</v>
      </c>
      <c r="L123" s="7">
        <f>AG123+BA123</f>
        <v>164</v>
      </c>
      <c r="M123" s="7">
        <f>AH123+BB123</f>
        <v>76</v>
      </c>
      <c r="N123" s="7">
        <f>AI123+BC123</f>
        <v>67</v>
      </c>
      <c r="O123" s="7">
        <f>AJ123+BD123</f>
        <v>26</v>
      </c>
      <c r="P123" s="7">
        <f>AK123+BE123</f>
        <v>52</v>
      </c>
      <c r="Q123" s="7">
        <f>AL123+BF123</f>
        <v>134</v>
      </c>
      <c r="R123" s="9">
        <f>L123/((K123*3)+L123)</f>
        <v>0.24260355029585798</v>
      </c>
      <c r="S123" s="15">
        <f>(P123+L123)/K123</f>
        <v>1.2656249999999998</v>
      </c>
      <c r="T123" s="16">
        <f>Q123/P123</f>
        <v>2.576923076923077</v>
      </c>
      <c r="U123" s="17">
        <f>Q123/(K123/9)</f>
        <v>7.066406249999999</v>
      </c>
      <c r="V123" s="7" t="str">
        <f>B123</f>
        <v>Sabathia</v>
      </c>
      <c r="W123" s="7" t="str">
        <f>A123</f>
        <v>C.C.</v>
      </c>
      <c r="X123" s="7" t="str">
        <f>C123</f>
        <v>NYY</v>
      </c>
      <c r="Y123">
        <v>7</v>
      </c>
      <c r="Z123">
        <v>2</v>
      </c>
      <c r="AA123" s="13">
        <f>AI123/(AF123/9)</f>
        <v>3.5660377358490565</v>
      </c>
      <c r="AB123">
        <v>13</v>
      </c>
      <c r="AC123">
        <v>13</v>
      </c>
      <c r="AD123">
        <v>0</v>
      </c>
      <c r="AE123">
        <v>0</v>
      </c>
      <c r="AF123" s="14">
        <v>70.66666666666667</v>
      </c>
      <c r="AG123">
        <v>66</v>
      </c>
      <c r="AH123">
        <v>28</v>
      </c>
      <c r="AI123">
        <v>28</v>
      </c>
      <c r="AJ123">
        <v>12</v>
      </c>
      <c r="AK123">
        <v>23</v>
      </c>
      <c r="AL123">
        <v>57</v>
      </c>
      <c r="AM123" s="9">
        <f>AG123/((AF123*3)+AG123)</f>
        <v>0.23741007194244604</v>
      </c>
      <c r="AN123" s="15">
        <f>(AK123+AG123)/AF123</f>
        <v>1.2594339622641508</v>
      </c>
      <c r="AO123" s="17">
        <f>AL123/(AF123/9)</f>
        <v>7.259433962264151</v>
      </c>
      <c r="AP123" s="7" t="str">
        <f>V123</f>
        <v>Sabathia</v>
      </c>
      <c r="AQ123" s="7" t="str">
        <f>W123</f>
        <v>C.C.</v>
      </c>
      <c r="AR123" s="7" t="str">
        <f>X123</f>
        <v>NYY</v>
      </c>
      <c r="AS123">
        <v>6</v>
      </c>
      <c r="AT123">
        <v>4</v>
      </c>
      <c r="AU123" s="13">
        <f>BC123/(AZ123/9)</f>
        <v>3.5100000000000002</v>
      </c>
      <c r="AV123">
        <v>18</v>
      </c>
      <c r="AW123">
        <v>18</v>
      </c>
      <c r="AX123">
        <v>0</v>
      </c>
      <c r="AY123">
        <v>0</v>
      </c>
      <c r="AZ123" s="14">
        <v>100</v>
      </c>
      <c r="BA123">
        <v>98</v>
      </c>
      <c r="BB123">
        <v>48</v>
      </c>
      <c r="BC123">
        <v>39</v>
      </c>
      <c r="BD123">
        <v>14</v>
      </c>
      <c r="BE123">
        <v>29</v>
      </c>
      <c r="BF123">
        <v>77</v>
      </c>
      <c r="BG123" s="9">
        <f>BA123/((AZ123*3)+BA123)</f>
        <v>0.24623115577889448</v>
      </c>
      <c r="BH123" s="15">
        <f>(BE123+BA123)/AZ123</f>
        <v>1.27</v>
      </c>
      <c r="BI123" s="17">
        <f>BF123/(AZ123/9)</f>
        <v>6.930000000000001</v>
      </c>
    </row>
    <row r="124" spans="1:61" ht="12.75">
      <c r="A124" t="s">
        <v>351</v>
      </c>
      <c r="B124" t="s">
        <v>577</v>
      </c>
      <c r="C124" t="s">
        <v>66</v>
      </c>
      <c r="D124" s="7">
        <f>Y124+AS124</f>
        <v>16</v>
      </c>
      <c r="E124" s="7">
        <f>Z124+AT124</f>
        <v>8</v>
      </c>
      <c r="F124" s="13">
        <f>N124/(K124/9)</f>
        <v>2.5873261205564138</v>
      </c>
      <c r="G124" s="7">
        <f>AB124+AV124</f>
        <v>34</v>
      </c>
      <c r="H124" s="7">
        <f>AC124+AW124</f>
        <v>34</v>
      </c>
      <c r="I124" s="7">
        <f>AD124+AX124</f>
        <v>0</v>
      </c>
      <c r="J124" s="7">
        <f>AE124+AY124</f>
        <v>0</v>
      </c>
      <c r="K124" s="14">
        <f>AF124+AZ124</f>
        <v>215.66666666666669</v>
      </c>
      <c r="L124" s="7">
        <f>AG124+BA124</f>
        <v>157</v>
      </c>
      <c r="M124" s="7">
        <f>AH124+BB124</f>
        <v>65</v>
      </c>
      <c r="N124" s="7">
        <f>AI124+BC124</f>
        <v>62</v>
      </c>
      <c r="O124" s="7">
        <f>AJ124+BD124</f>
        <v>23</v>
      </c>
      <c r="P124" s="7">
        <f>AK124+BE124</f>
        <v>52</v>
      </c>
      <c r="Q124" s="7">
        <f>AL124+BF124</f>
        <v>318</v>
      </c>
      <c r="R124" s="9">
        <f>L124/((K124*3)+L124)</f>
        <v>0.19527363184079602</v>
      </c>
      <c r="S124" s="15">
        <f>(P124+L124)/K124</f>
        <v>0.9690880989180833</v>
      </c>
      <c r="T124" s="16">
        <f>Q124/P124</f>
        <v>6.115384615384615</v>
      </c>
      <c r="U124" s="17">
        <f>Q124/(K124/9)</f>
        <v>13.270479134466768</v>
      </c>
      <c r="V124" s="7" t="str">
        <f>B124</f>
        <v>Sale</v>
      </c>
      <c r="W124" s="7" t="str">
        <f>A124</f>
        <v>Chris</v>
      </c>
      <c r="X124" s="7" t="str">
        <f>C124</f>
        <v>BOS</v>
      </c>
      <c r="Y124">
        <v>6</v>
      </c>
      <c r="Z124">
        <v>4</v>
      </c>
      <c r="AA124" s="13">
        <f>AI124/(AF124/9)</f>
        <v>3.1153846153846154</v>
      </c>
      <c r="AB124">
        <v>14</v>
      </c>
      <c r="AC124">
        <v>14</v>
      </c>
      <c r="AD124">
        <v>0</v>
      </c>
      <c r="AE124">
        <v>0</v>
      </c>
      <c r="AF124" s="14">
        <v>86.66666666666667</v>
      </c>
      <c r="AG124">
        <v>72</v>
      </c>
      <c r="AH124">
        <v>31</v>
      </c>
      <c r="AI124">
        <v>30</v>
      </c>
      <c r="AJ124">
        <v>13</v>
      </c>
      <c r="AK124">
        <v>21</v>
      </c>
      <c r="AL124">
        <v>130</v>
      </c>
      <c r="AM124" s="9">
        <f>AG124/((AF124*3)+AG124)</f>
        <v>0.21686746987951808</v>
      </c>
      <c r="AN124" s="15">
        <f>(AK124+AG124)/AF124</f>
        <v>1.073076923076923</v>
      </c>
      <c r="AO124" s="17">
        <f>AL124/(AF124/9)</f>
        <v>13.5</v>
      </c>
      <c r="AP124" s="7" t="str">
        <f>V124</f>
        <v>Sale</v>
      </c>
      <c r="AQ124" s="7" t="str">
        <f>W124</f>
        <v>Chris</v>
      </c>
      <c r="AR124" s="7" t="str">
        <f>X124</f>
        <v>BOS</v>
      </c>
      <c r="AS124">
        <v>10</v>
      </c>
      <c r="AT124">
        <v>4</v>
      </c>
      <c r="AU124" s="13">
        <f>BC124/(AZ124/9)</f>
        <v>2.2325581395348837</v>
      </c>
      <c r="AV124">
        <v>20</v>
      </c>
      <c r="AW124">
        <v>20</v>
      </c>
      <c r="AX124">
        <v>0</v>
      </c>
      <c r="AY124">
        <v>0</v>
      </c>
      <c r="AZ124" s="14">
        <v>129</v>
      </c>
      <c r="BA124">
        <v>85</v>
      </c>
      <c r="BB124">
        <v>34</v>
      </c>
      <c r="BC124">
        <v>32</v>
      </c>
      <c r="BD124">
        <v>10</v>
      </c>
      <c r="BE124">
        <v>31</v>
      </c>
      <c r="BF124">
        <v>188</v>
      </c>
      <c r="BG124" s="9">
        <f>BA124/((AZ124*3)+BA124)</f>
        <v>0.18008474576271186</v>
      </c>
      <c r="BH124" s="15">
        <f>(BE124+BA124)/AZ124</f>
        <v>0.8992248062015504</v>
      </c>
      <c r="BI124" s="17">
        <f>BF124/(AZ124/9)</f>
        <v>13.116279069767442</v>
      </c>
    </row>
    <row r="125" spans="1:61" ht="12.75">
      <c r="A125" t="s">
        <v>578</v>
      </c>
      <c r="B125" t="s">
        <v>579</v>
      </c>
      <c r="C125" t="s">
        <v>119</v>
      </c>
      <c r="D125" s="7">
        <f>Y125+AS125</f>
        <v>6</v>
      </c>
      <c r="E125" s="7">
        <f>Z125+AT125</f>
        <v>10</v>
      </c>
      <c r="F125" s="13">
        <f>N125/(K125/9)</f>
        <v>4.8908188585607935</v>
      </c>
      <c r="G125" s="7">
        <f>AB125+AV125</f>
        <v>24</v>
      </c>
      <c r="H125" s="7">
        <f>AC125+AW125</f>
        <v>24</v>
      </c>
      <c r="I125" s="7">
        <f>AD125+AX125</f>
        <v>0</v>
      </c>
      <c r="J125" s="7">
        <f>AE125+AY125</f>
        <v>0</v>
      </c>
      <c r="K125" s="14">
        <f>AF125+AZ125</f>
        <v>134.33333333333334</v>
      </c>
      <c r="L125" s="7">
        <f>AG125+BA125</f>
        <v>129</v>
      </c>
      <c r="M125" s="7">
        <f>AH125+BB125</f>
        <v>76</v>
      </c>
      <c r="N125" s="7">
        <f>AI125+BC125</f>
        <v>73</v>
      </c>
      <c r="O125" s="7">
        <f>AJ125+BD125</f>
        <v>18</v>
      </c>
      <c r="P125" s="7">
        <f>AK125+BE125</f>
        <v>44</v>
      </c>
      <c r="Q125" s="7">
        <f>AL125+BF125</f>
        <v>108</v>
      </c>
      <c r="R125" s="9">
        <f>L125/((K125*3)+L125)</f>
        <v>0.2424812030075188</v>
      </c>
      <c r="S125" s="15">
        <f>(P125+L125)/K125</f>
        <v>1.2878411910669973</v>
      </c>
      <c r="T125" s="16">
        <f>Q125/P125</f>
        <v>2.4545454545454546</v>
      </c>
      <c r="U125" s="17">
        <f>Q125/(K125/9)</f>
        <v>7.235732009925558</v>
      </c>
      <c r="V125" s="7" t="str">
        <f>B125</f>
        <v>Samardzija</v>
      </c>
      <c r="W125" s="7" t="str">
        <f>A125</f>
        <v>Jeff</v>
      </c>
      <c r="X125" s="7" t="str">
        <f>C125</f>
        <v>SF</v>
      </c>
      <c r="Y125">
        <v>5</v>
      </c>
      <c r="Z125">
        <v>5</v>
      </c>
      <c r="AA125" s="13">
        <f>AI125/(AF125/9)</f>
        <v>4.215613382899628</v>
      </c>
      <c r="AB125">
        <v>14</v>
      </c>
      <c r="AC125">
        <v>14</v>
      </c>
      <c r="AD125">
        <v>0</v>
      </c>
      <c r="AE125">
        <v>0</v>
      </c>
      <c r="AF125" s="14">
        <v>89.66666666666667</v>
      </c>
      <c r="AG125">
        <v>82</v>
      </c>
      <c r="AH125">
        <v>44</v>
      </c>
      <c r="AI125">
        <v>42</v>
      </c>
      <c r="AJ125">
        <v>12</v>
      </c>
      <c r="AK125">
        <v>18</v>
      </c>
      <c r="AL125">
        <v>78</v>
      </c>
      <c r="AM125" s="9">
        <f>AG125/((AF125*3)+AG125)</f>
        <v>0.2336182336182336</v>
      </c>
      <c r="AN125" s="15">
        <f>(AK125+AG125)/AF125</f>
        <v>1.1152416356877324</v>
      </c>
      <c r="AO125" s="17">
        <f>AL125/(AF125/9)</f>
        <v>7.82899628252788</v>
      </c>
      <c r="AP125" s="7" t="str">
        <f>V125</f>
        <v>Samardzija</v>
      </c>
      <c r="AQ125" s="7" t="str">
        <f>W125</f>
        <v>Jeff</v>
      </c>
      <c r="AR125" s="7" t="str">
        <f>X125</f>
        <v>SF</v>
      </c>
      <c r="AS125">
        <v>1</v>
      </c>
      <c r="AT125">
        <v>5</v>
      </c>
      <c r="AU125" s="13">
        <f>BC125/(AZ125/9)</f>
        <v>6.246268656716418</v>
      </c>
      <c r="AV125">
        <v>10</v>
      </c>
      <c r="AW125">
        <v>10</v>
      </c>
      <c r="AX125">
        <v>0</v>
      </c>
      <c r="AY125">
        <v>0</v>
      </c>
      <c r="AZ125" s="14">
        <v>44.666666666666664</v>
      </c>
      <c r="BA125">
        <v>47</v>
      </c>
      <c r="BB125">
        <v>32</v>
      </c>
      <c r="BC125">
        <v>31</v>
      </c>
      <c r="BD125">
        <v>6</v>
      </c>
      <c r="BE125">
        <v>26</v>
      </c>
      <c r="BF125">
        <v>30</v>
      </c>
      <c r="BG125" s="9">
        <f>BA125/((AZ125*3)+BA125)</f>
        <v>0.2596685082872928</v>
      </c>
      <c r="BH125" s="15">
        <f>(BE125+BA125)/AZ125</f>
        <v>1.6343283582089554</v>
      </c>
      <c r="BI125" s="17">
        <f>BF125/(AZ125/9)</f>
        <v>6.044776119402985</v>
      </c>
    </row>
    <row r="126" spans="1:61" ht="12.75">
      <c r="A126" t="s">
        <v>580</v>
      </c>
      <c r="B126" t="s">
        <v>315</v>
      </c>
      <c r="C126" t="s">
        <v>88</v>
      </c>
      <c r="D126" s="7">
        <f>Y126+AS126</f>
        <v>6</v>
      </c>
      <c r="E126" s="7">
        <f>Z126+AT126</f>
        <v>2</v>
      </c>
      <c r="F126" s="13">
        <f>N126/(K126/9)</f>
        <v>3.6593406593406597</v>
      </c>
      <c r="G126" s="7">
        <f>AB126+AV126</f>
        <v>15</v>
      </c>
      <c r="H126" s="7">
        <f>AC126+AW126</f>
        <v>15</v>
      </c>
      <c r="I126" s="7">
        <f>AD126+AX126</f>
        <v>0</v>
      </c>
      <c r="J126" s="7">
        <f>AE126+AY126</f>
        <v>0</v>
      </c>
      <c r="K126" s="14">
        <f>AF126+AZ126</f>
        <v>91</v>
      </c>
      <c r="L126" s="7">
        <f>AG126+BA126</f>
        <v>87</v>
      </c>
      <c r="M126" s="7">
        <f>AH126+BB126</f>
        <v>42</v>
      </c>
      <c r="N126" s="7">
        <f>AI126+BC126</f>
        <v>37</v>
      </c>
      <c r="O126" s="7">
        <f>AJ126+BD126</f>
        <v>13</v>
      </c>
      <c r="P126" s="7">
        <f>AK126+BE126</f>
        <v>21</v>
      </c>
      <c r="Q126" s="7">
        <f>AL126+BF126</f>
        <v>76</v>
      </c>
      <c r="R126" s="9">
        <f>L126/((K126*3)+L126)</f>
        <v>0.24166666666666667</v>
      </c>
      <c r="S126" s="15">
        <f>(P126+L126)/K126</f>
        <v>1.1868131868131868</v>
      </c>
      <c r="T126" s="16">
        <f>Q126/P126</f>
        <v>3.619047619047619</v>
      </c>
      <c r="U126" s="17">
        <f>Q126/(K126/9)</f>
        <v>7.516483516483516</v>
      </c>
      <c r="V126" s="7" t="str">
        <f>B126</f>
        <v>Santana</v>
      </c>
      <c r="W126" s="7" t="str">
        <f>A126</f>
        <v>Ervin</v>
      </c>
      <c r="X126" s="7" t="str">
        <f>C126</f>
        <v>MIN</v>
      </c>
      <c r="Y126">
        <v>6</v>
      </c>
      <c r="Z126">
        <v>2</v>
      </c>
      <c r="AA126" s="13">
        <f>AI126/(AF126/9)</f>
        <v>3.6593406593406597</v>
      </c>
      <c r="AB126">
        <v>15</v>
      </c>
      <c r="AC126">
        <v>15</v>
      </c>
      <c r="AD126">
        <v>0</v>
      </c>
      <c r="AE126">
        <v>0</v>
      </c>
      <c r="AF126" s="14">
        <v>91</v>
      </c>
      <c r="AG126">
        <v>87</v>
      </c>
      <c r="AH126">
        <v>42</v>
      </c>
      <c r="AI126">
        <v>37</v>
      </c>
      <c r="AJ126">
        <v>13</v>
      </c>
      <c r="AK126">
        <v>21</v>
      </c>
      <c r="AL126">
        <v>76</v>
      </c>
      <c r="AM126" s="9">
        <f>AG126/((AF126*3)+AG126)</f>
        <v>0.24166666666666667</v>
      </c>
      <c r="AN126" s="15">
        <f>(AK126+AG126)/AF126</f>
        <v>1.1868131868131868</v>
      </c>
      <c r="AO126" s="17">
        <f>AL126/(AF126/9)</f>
        <v>7.516483516483516</v>
      </c>
      <c r="AP126" s="7" t="str">
        <f>V126</f>
        <v>Santana</v>
      </c>
      <c r="AQ126" s="7" t="str">
        <f>W126</f>
        <v>Ervin</v>
      </c>
      <c r="AR126" s="7" t="str">
        <f>X126</f>
        <v>MIN</v>
      </c>
      <c r="AS126">
        <v>0</v>
      </c>
      <c r="AT126">
        <v>0</v>
      </c>
      <c r="AU126" s="13" t="e">
        <f>BC126/(AZ126/9)</f>
        <v>#DIV/0!</v>
      </c>
      <c r="AV126">
        <v>0</v>
      </c>
      <c r="AW126">
        <v>0</v>
      </c>
      <c r="AX126">
        <v>0</v>
      </c>
      <c r="AY126">
        <v>0</v>
      </c>
      <c r="AZ126" s="14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 s="9" t="e">
        <f>BA126/((AZ126*3)+BA126)</f>
        <v>#DIV/0!</v>
      </c>
      <c r="BH126" s="15" t="e">
        <f>(BE126+BA126)/AZ126</f>
        <v>#DIV/0!</v>
      </c>
      <c r="BI126" s="17" t="e">
        <f>BF126/(AZ126/9)</f>
        <v>#DIV/0!</v>
      </c>
    </row>
    <row r="127" spans="1:61" ht="12.75">
      <c r="A127" t="s">
        <v>264</v>
      </c>
      <c r="B127" t="s">
        <v>581</v>
      </c>
      <c r="C127" t="s">
        <v>198</v>
      </c>
      <c r="D127" s="7">
        <f>Y127+AS127</f>
        <v>18</v>
      </c>
      <c r="E127" s="7">
        <f>Z127+AT127</f>
        <v>6</v>
      </c>
      <c r="F127" s="13">
        <f>N127/(K127/9)</f>
        <v>2.6956521739130435</v>
      </c>
      <c r="G127" s="7">
        <f>AB127+AV127</f>
        <v>33</v>
      </c>
      <c r="H127" s="7">
        <f>AC127+AW127</f>
        <v>33</v>
      </c>
      <c r="I127" s="7">
        <f>AD127+AX127</f>
        <v>0</v>
      </c>
      <c r="J127" s="7">
        <f>AE127+AY127</f>
        <v>0</v>
      </c>
      <c r="K127" s="14">
        <f>AF127+AZ127</f>
        <v>207</v>
      </c>
      <c r="L127" s="7">
        <f>AG127+BA127</f>
        <v>140</v>
      </c>
      <c r="M127" s="7">
        <f>AH127+BB127</f>
        <v>65</v>
      </c>
      <c r="N127" s="7">
        <f>AI127+BC127</f>
        <v>62</v>
      </c>
      <c r="O127" s="7">
        <f>AJ127+BD127</f>
        <v>24</v>
      </c>
      <c r="P127" s="7">
        <f>AK127+BE127</f>
        <v>62</v>
      </c>
      <c r="Q127" s="7">
        <f>AL127+BF127</f>
        <v>277</v>
      </c>
      <c r="R127" s="9">
        <f>L127/((K127*3)+L127)</f>
        <v>0.18396846254927726</v>
      </c>
      <c r="S127" s="15">
        <f>(P127+L127)/K127</f>
        <v>0.9758454106280193</v>
      </c>
      <c r="T127" s="16">
        <f>Q127/P127</f>
        <v>4.467741935483871</v>
      </c>
      <c r="U127" s="17">
        <f>Q127/(K127/9)</f>
        <v>12.043478260869565</v>
      </c>
      <c r="V127" s="7" t="str">
        <f>B127</f>
        <v>Scherzer</v>
      </c>
      <c r="W127" s="7" t="str">
        <f>A127</f>
        <v>Max</v>
      </c>
      <c r="X127" s="7" t="str">
        <f>C127</f>
        <v>WAS</v>
      </c>
      <c r="Y127">
        <v>6</v>
      </c>
      <c r="Z127">
        <v>1</v>
      </c>
      <c r="AA127" s="13">
        <f>AI127/(AF127/9)</f>
        <v>3.235023041474655</v>
      </c>
      <c r="AB127">
        <v>13</v>
      </c>
      <c r="AC127">
        <v>13</v>
      </c>
      <c r="AD127">
        <v>0</v>
      </c>
      <c r="AE127">
        <v>0</v>
      </c>
      <c r="AF127" s="14">
        <v>72.33333333333333</v>
      </c>
      <c r="AG127">
        <v>53</v>
      </c>
      <c r="AH127">
        <v>26</v>
      </c>
      <c r="AI127">
        <v>26</v>
      </c>
      <c r="AJ127">
        <v>9</v>
      </c>
      <c r="AK127">
        <v>28</v>
      </c>
      <c r="AL127">
        <v>95</v>
      </c>
      <c r="AM127" s="9">
        <f>AG127/((AF127*3)+AG127)</f>
        <v>0.1962962962962963</v>
      </c>
      <c r="AN127" s="15">
        <f>(AK127+AG127)/AF127</f>
        <v>1.1198156682027651</v>
      </c>
      <c r="AO127" s="17">
        <f>AL127/(AF127/9)</f>
        <v>11.820276497695854</v>
      </c>
      <c r="AP127" s="7" t="str">
        <f>V127</f>
        <v>Scherzer</v>
      </c>
      <c r="AQ127" s="7" t="str">
        <f>W127</f>
        <v>Max</v>
      </c>
      <c r="AR127" s="7" t="str">
        <f>X127</f>
        <v>WAS</v>
      </c>
      <c r="AS127">
        <v>12</v>
      </c>
      <c r="AT127">
        <v>5</v>
      </c>
      <c r="AU127" s="13">
        <f>BC127/(AZ127/9)</f>
        <v>2.4059405940594063</v>
      </c>
      <c r="AV127">
        <v>20</v>
      </c>
      <c r="AW127">
        <v>20</v>
      </c>
      <c r="AX127">
        <v>0</v>
      </c>
      <c r="AY127">
        <v>0</v>
      </c>
      <c r="AZ127" s="14">
        <v>134.66666666666666</v>
      </c>
      <c r="BA127">
        <v>87</v>
      </c>
      <c r="BB127">
        <v>39</v>
      </c>
      <c r="BC127">
        <v>36</v>
      </c>
      <c r="BD127">
        <v>15</v>
      </c>
      <c r="BE127">
        <v>34</v>
      </c>
      <c r="BF127">
        <v>182</v>
      </c>
      <c r="BG127" s="9">
        <f>BA127/((AZ127*3)+BA127)</f>
        <v>0.17718940936863545</v>
      </c>
      <c r="BH127" s="15">
        <f>(BE127+BA127)/AZ127</f>
        <v>0.8985148514851485</v>
      </c>
      <c r="BI127" s="17">
        <f>BF127/(AZ127/9)</f>
        <v>12.163366336633665</v>
      </c>
    </row>
    <row r="128" spans="1:61" ht="12.75">
      <c r="A128" t="s">
        <v>357</v>
      </c>
      <c r="B128" t="s">
        <v>582</v>
      </c>
      <c r="C128" t="s">
        <v>43</v>
      </c>
      <c r="D128" s="7">
        <f>Y128+AS128</f>
        <v>23</v>
      </c>
      <c r="E128" s="7">
        <f>Z128+AT128</f>
        <v>4</v>
      </c>
      <c r="F128" s="13">
        <f>N128/(K128/9)</f>
        <v>2.302325581395349</v>
      </c>
      <c r="G128" s="7">
        <f>AB128+AV128</f>
        <v>34</v>
      </c>
      <c r="H128" s="7">
        <f>AC128+AW128</f>
        <v>34</v>
      </c>
      <c r="I128" s="7">
        <f>AD128+AX128</f>
        <v>0</v>
      </c>
      <c r="J128" s="7">
        <f>AE128+AY128</f>
        <v>0</v>
      </c>
      <c r="K128" s="14">
        <f>AF128+AZ128</f>
        <v>215</v>
      </c>
      <c r="L128" s="7">
        <f>AG128+BA128</f>
        <v>155</v>
      </c>
      <c r="M128" s="7">
        <f>AH128+BB128</f>
        <v>63</v>
      </c>
      <c r="N128" s="7">
        <f>AI128+BC128</f>
        <v>55</v>
      </c>
      <c r="O128" s="7">
        <f>AJ128+BD128</f>
        <v>19</v>
      </c>
      <c r="P128" s="7">
        <f>AK128+BE128</f>
        <v>56</v>
      </c>
      <c r="Q128" s="7">
        <f>AL128+BF128</f>
        <v>250</v>
      </c>
      <c r="R128" s="9">
        <f>L128/((K128*3)+L128)</f>
        <v>0.19375</v>
      </c>
      <c r="S128" s="15">
        <f>(P128+L128)/K128</f>
        <v>0.9813953488372092</v>
      </c>
      <c r="T128" s="16">
        <f>Q128/P128</f>
        <v>4.464285714285714</v>
      </c>
      <c r="U128" s="17">
        <f>Q128/(K128/9)</f>
        <v>10.465116279069766</v>
      </c>
      <c r="V128" s="7" t="str">
        <f>B128</f>
        <v>Severino</v>
      </c>
      <c r="W128" s="7" t="str">
        <f>A128</f>
        <v>Luis</v>
      </c>
      <c r="X128" s="7" t="str">
        <f>C128</f>
        <v>NYY</v>
      </c>
      <c r="Y128">
        <v>9</v>
      </c>
      <c r="Z128">
        <v>2</v>
      </c>
      <c r="AA128" s="13">
        <f>AI128/(AF128/9)</f>
        <v>2.2846153846153845</v>
      </c>
      <c r="AB128">
        <v>14</v>
      </c>
      <c r="AC128">
        <v>14</v>
      </c>
      <c r="AD128">
        <v>0</v>
      </c>
      <c r="AE128">
        <v>0</v>
      </c>
      <c r="AF128" s="14">
        <v>86.66666666666667</v>
      </c>
      <c r="AG128">
        <v>58</v>
      </c>
      <c r="AH128">
        <v>29</v>
      </c>
      <c r="AI128">
        <v>22</v>
      </c>
      <c r="AJ128">
        <v>9</v>
      </c>
      <c r="AK128">
        <v>24</v>
      </c>
      <c r="AL128">
        <v>106</v>
      </c>
      <c r="AM128" s="9">
        <f>AG128/((AF128*3)+AG128)</f>
        <v>0.18238993710691823</v>
      </c>
      <c r="AN128" s="15">
        <f>(AK128+AG128)/AF128</f>
        <v>0.9461538461538461</v>
      </c>
      <c r="AO128" s="17">
        <f>AL128/(AF128/9)</f>
        <v>11.007692307692308</v>
      </c>
      <c r="AP128" s="7" t="str">
        <f>V128</f>
        <v>Severino</v>
      </c>
      <c r="AQ128" s="7" t="str">
        <f>W128</f>
        <v>Luis</v>
      </c>
      <c r="AR128" s="7" t="str">
        <f>X128</f>
        <v>NYY</v>
      </c>
      <c r="AS128">
        <v>14</v>
      </c>
      <c r="AT128">
        <v>2</v>
      </c>
      <c r="AU128" s="13">
        <f>BC128/(AZ128/9)</f>
        <v>2.314285714285714</v>
      </c>
      <c r="AV128">
        <v>20</v>
      </c>
      <c r="AW128">
        <v>20</v>
      </c>
      <c r="AX128">
        <v>0</v>
      </c>
      <c r="AY128">
        <v>0</v>
      </c>
      <c r="AZ128" s="14">
        <v>128.33333333333334</v>
      </c>
      <c r="BA128">
        <v>97</v>
      </c>
      <c r="BB128">
        <v>34</v>
      </c>
      <c r="BC128">
        <v>33</v>
      </c>
      <c r="BD128">
        <v>10</v>
      </c>
      <c r="BE128">
        <v>32</v>
      </c>
      <c r="BF128">
        <v>144</v>
      </c>
      <c r="BG128" s="9">
        <f>BA128/((AZ128*3)+BA128)</f>
        <v>0.2012448132780083</v>
      </c>
      <c r="BH128" s="15">
        <f>(BE128+BA128)/AZ128</f>
        <v>1.0051948051948052</v>
      </c>
      <c r="BI128" s="17">
        <f>BF128/(AZ128/9)</f>
        <v>10.098701298701299</v>
      </c>
    </row>
    <row r="129" spans="1:61" ht="12.75">
      <c r="A129" t="s">
        <v>541</v>
      </c>
      <c r="B129" t="s">
        <v>583</v>
      </c>
      <c r="C129" t="s">
        <v>21</v>
      </c>
      <c r="D129" s="7">
        <f>Y129+AS129</f>
        <v>7</v>
      </c>
      <c r="E129" s="7">
        <f>Z129+AT129</f>
        <v>16</v>
      </c>
      <c r="F129" s="13">
        <f>N129/(K129/9)</f>
        <v>4.790322580645161</v>
      </c>
      <c r="G129" s="7">
        <f>AB129+AV129</f>
        <v>35</v>
      </c>
      <c r="H129" s="7">
        <f>AC129+AW129</f>
        <v>34</v>
      </c>
      <c r="I129" s="7">
        <f>AD129+AX129</f>
        <v>0</v>
      </c>
      <c r="J129" s="7">
        <f>AE129+AY129</f>
        <v>0</v>
      </c>
      <c r="K129" s="14">
        <f>AF129+AZ129</f>
        <v>206.66666666666669</v>
      </c>
      <c r="L129" s="7">
        <f>AG129+BA129</f>
        <v>193</v>
      </c>
      <c r="M129" s="7">
        <f>AH129+BB129</f>
        <v>121</v>
      </c>
      <c r="N129" s="7">
        <f>AI129+BC129</f>
        <v>110</v>
      </c>
      <c r="O129" s="7">
        <f>AJ129+BD129</f>
        <v>32</v>
      </c>
      <c r="P129" s="7">
        <f>AK129+BE129</f>
        <v>83</v>
      </c>
      <c r="Q129" s="7">
        <f>AL129+BF129</f>
        <v>165</v>
      </c>
      <c r="R129" s="9">
        <f>L129/((K129*3)+L129)</f>
        <v>0.23739237392373924</v>
      </c>
      <c r="S129" s="15">
        <f>(P129+L129)/K129</f>
        <v>1.335483870967742</v>
      </c>
      <c r="T129" s="16">
        <f>Q129/P129</f>
        <v>1.9879518072289157</v>
      </c>
      <c r="U129" s="17">
        <f>Q129/(K129/9)</f>
        <v>7.185483870967741</v>
      </c>
      <c r="V129" s="7" t="str">
        <f>B129</f>
        <v>Shields</v>
      </c>
      <c r="W129" s="7" t="str">
        <f>A129</f>
        <v>James</v>
      </c>
      <c r="X129" s="7" t="str">
        <f>C129</f>
        <v>CWS</v>
      </c>
      <c r="Y129">
        <v>3</v>
      </c>
      <c r="Z129">
        <v>6</v>
      </c>
      <c r="AA129" s="13">
        <f>AI129/(AF129/9)</f>
        <v>5.355371900826446</v>
      </c>
      <c r="AB129">
        <v>14</v>
      </c>
      <c r="AC129">
        <v>14</v>
      </c>
      <c r="AD129">
        <v>0</v>
      </c>
      <c r="AE129">
        <v>0</v>
      </c>
      <c r="AF129" s="14">
        <v>80.66666666666667</v>
      </c>
      <c r="AG129">
        <v>82</v>
      </c>
      <c r="AH129">
        <v>51</v>
      </c>
      <c r="AI129">
        <v>48</v>
      </c>
      <c r="AJ129">
        <v>17</v>
      </c>
      <c r="AK129">
        <v>34</v>
      </c>
      <c r="AL129">
        <v>73</v>
      </c>
      <c r="AM129" s="9">
        <f>AG129/((AF129*3)+AG129)</f>
        <v>0.25308641975308643</v>
      </c>
      <c r="AN129" s="15">
        <f>(AK129+AG129)/AF129</f>
        <v>1.4380165289256197</v>
      </c>
      <c r="AO129" s="17">
        <f>AL129/(AF129/9)</f>
        <v>8.144628099173554</v>
      </c>
      <c r="AP129" s="7" t="str">
        <f>V129</f>
        <v>Shields</v>
      </c>
      <c r="AQ129" s="7" t="str">
        <f>W129</f>
        <v>James</v>
      </c>
      <c r="AR129" s="7" t="str">
        <f>X129</f>
        <v>CWS</v>
      </c>
      <c r="AS129">
        <v>4</v>
      </c>
      <c r="AT129">
        <v>10</v>
      </c>
      <c r="AU129" s="13">
        <f>BC129/(AZ129/9)</f>
        <v>4.428571428571429</v>
      </c>
      <c r="AV129">
        <v>21</v>
      </c>
      <c r="AW129">
        <v>20</v>
      </c>
      <c r="AX129">
        <v>0</v>
      </c>
      <c r="AY129">
        <v>0</v>
      </c>
      <c r="AZ129" s="14">
        <v>126</v>
      </c>
      <c r="BA129">
        <v>111</v>
      </c>
      <c r="BB129">
        <v>70</v>
      </c>
      <c r="BC129">
        <v>62</v>
      </c>
      <c r="BD129">
        <v>15</v>
      </c>
      <c r="BE129">
        <v>49</v>
      </c>
      <c r="BF129">
        <v>92</v>
      </c>
      <c r="BG129" s="9">
        <f>BA129/((AZ129*3)+BA129)</f>
        <v>0.22699386503067484</v>
      </c>
      <c r="BH129" s="15">
        <f>(BE129+BA129)/AZ129</f>
        <v>1.2698412698412698</v>
      </c>
      <c r="BI129" s="17">
        <f>BF129/(AZ129/9)</f>
        <v>6.571428571428571</v>
      </c>
    </row>
    <row r="130" spans="1:61" ht="12.75">
      <c r="A130" t="s">
        <v>383</v>
      </c>
      <c r="B130" t="s">
        <v>584</v>
      </c>
      <c r="C130" t="s">
        <v>285</v>
      </c>
      <c r="D130" s="7">
        <f>Y130+AS130</f>
        <v>8</v>
      </c>
      <c r="E130" s="7">
        <f>Z130+AT130</f>
        <v>10</v>
      </c>
      <c r="F130" s="13">
        <f>N130/(K130/9)</f>
        <v>3.396963123644252</v>
      </c>
      <c r="G130" s="7">
        <f>AB130+AV130</f>
        <v>28</v>
      </c>
      <c r="H130" s="7">
        <f>AC130+AW130</f>
        <v>28</v>
      </c>
      <c r="I130" s="7">
        <f>AD130+AX130</f>
        <v>0</v>
      </c>
      <c r="J130" s="7">
        <f>AE130+AY130</f>
        <v>0</v>
      </c>
      <c r="K130" s="14">
        <f>AF130+AZ130</f>
        <v>153.66666666666666</v>
      </c>
      <c r="L130" s="7">
        <f>AG130+BA130</f>
        <v>152</v>
      </c>
      <c r="M130" s="7">
        <f>AH130+BB130</f>
        <v>64</v>
      </c>
      <c r="N130" s="7">
        <f>AI130+BC130</f>
        <v>58</v>
      </c>
      <c r="O130" s="7">
        <f>AJ130+BD130</f>
        <v>18</v>
      </c>
      <c r="P130" s="7">
        <f>AK130+BE130</f>
        <v>47</v>
      </c>
      <c r="Q130" s="7">
        <f>AL130+BF130</f>
        <v>152</v>
      </c>
      <c r="R130" s="9">
        <f>L130/((K130*3)+L130)</f>
        <v>0.24796084828711257</v>
      </c>
      <c r="S130" s="15">
        <f>(P130+L130)/K130</f>
        <v>1.295010845986985</v>
      </c>
      <c r="T130" s="16">
        <f>Q130/P130</f>
        <v>3.234042553191489</v>
      </c>
      <c r="U130" s="17">
        <f>Q130/(K130/9)</f>
        <v>8.90238611713666</v>
      </c>
      <c r="V130" s="7" t="str">
        <f>B130</f>
        <v>Skaggs</v>
      </c>
      <c r="W130" s="7" t="str">
        <f>A130</f>
        <v>Tyler</v>
      </c>
      <c r="X130" s="7" t="str">
        <f>C130</f>
        <v>LAA</v>
      </c>
      <c r="Y130">
        <v>1</v>
      </c>
      <c r="Z130">
        <v>5</v>
      </c>
      <c r="AA130" s="13">
        <f>AI130/(AF130/9)</f>
        <v>4.850299401197605</v>
      </c>
      <c r="AB130">
        <v>11</v>
      </c>
      <c r="AC130">
        <v>11</v>
      </c>
      <c r="AD130">
        <v>0</v>
      </c>
      <c r="AE130">
        <v>0</v>
      </c>
      <c r="AF130" s="14">
        <v>55.666666666666664</v>
      </c>
      <c r="AG130">
        <v>62</v>
      </c>
      <c r="AH130">
        <v>33</v>
      </c>
      <c r="AI130">
        <v>30</v>
      </c>
      <c r="AJ130">
        <v>10</v>
      </c>
      <c r="AK130">
        <v>19</v>
      </c>
      <c r="AL130">
        <v>47</v>
      </c>
      <c r="AM130" s="9">
        <f>AG130/((AF130*3)+AG130)</f>
        <v>0.27074235807860264</v>
      </c>
      <c r="AN130" s="15">
        <f>(AK130+AG130)/AF130</f>
        <v>1.4550898203592815</v>
      </c>
      <c r="AO130" s="17">
        <f>AL130/(AF130/9)</f>
        <v>7.598802395209581</v>
      </c>
      <c r="AP130" s="7" t="str">
        <f>V130</f>
        <v>Skaggs</v>
      </c>
      <c r="AQ130" s="7" t="str">
        <f>W130</f>
        <v>Tyler</v>
      </c>
      <c r="AR130" s="7" t="str">
        <f>X130</f>
        <v>LAA</v>
      </c>
      <c r="AS130">
        <v>7</v>
      </c>
      <c r="AT130">
        <v>5</v>
      </c>
      <c r="AU130" s="13">
        <f>BC130/(AZ130/9)</f>
        <v>2.571428571428571</v>
      </c>
      <c r="AV130">
        <v>17</v>
      </c>
      <c r="AW130">
        <v>17</v>
      </c>
      <c r="AX130">
        <v>0</v>
      </c>
      <c r="AY130">
        <v>0</v>
      </c>
      <c r="AZ130" s="14">
        <v>98</v>
      </c>
      <c r="BA130">
        <v>90</v>
      </c>
      <c r="BB130">
        <v>31</v>
      </c>
      <c r="BC130">
        <v>28</v>
      </c>
      <c r="BD130">
        <v>8</v>
      </c>
      <c r="BE130">
        <v>28</v>
      </c>
      <c r="BF130">
        <v>105</v>
      </c>
      <c r="BG130" s="9">
        <f>BA130/((AZ130*3)+BA130)</f>
        <v>0.234375</v>
      </c>
      <c r="BH130" s="15">
        <f>(BE130+BA130)/AZ130</f>
        <v>1.2040816326530612</v>
      </c>
      <c r="BI130" s="17">
        <f>BF130/(AZ130/9)</f>
        <v>9.642857142857142</v>
      </c>
    </row>
    <row r="131" spans="1:61" ht="12.75">
      <c r="A131" t="s">
        <v>540</v>
      </c>
      <c r="B131" t="s">
        <v>585</v>
      </c>
      <c r="C131" t="s">
        <v>144</v>
      </c>
      <c r="D131" s="7">
        <f>Y131+AS131</f>
        <v>17</v>
      </c>
      <c r="E131" s="7">
        <f>Z131+AT131</f>
        <v>7</v>
      </c>
      <c r="F131" s="13">
        <f>N131/(K131/9)</f>
        <v>2.7504244482173177</v>
      </c>
      <c r="G131" s="7">
        <f>AB131+AV131</f>
        <v>34</v>
      </c>
      <c r="H131" s="7">
        <f>AC131+AW131</f>
        <v>34</v>
      </c>
      <c r="I131" s="7">
        <f>AD131+AX131</f>
        <v>0</v>
      </c>
      <c r="J131" s="7">
        <f>AE131+AY131</f>
        <v>0</v>
      </c>
      <c r="K131" s="14">
        <f>AF131+AZ131</f>
        <v>196.33333333333331</v>
      </c>
      <c r="L131" s="7">
        <f>AG131+BA131</f>
        <v>142</v>
      </c>
      <c r="M131" s="7">
        <f>AH131+BB131</f>
        <v>63</v>
      </c>
      <c r="N131" s="7">
        <f>AI131+BC131</f>
        <v>60</v>
      </c>
      <c r="O131" s="7">
        <f>AJ131+BD131</f>
        <v>20</v>
      </c>
      <c r="P131" s="7">
        <f>AK131+BE131</f>
        <v>72</v>
      </c>
      <c r="Q131" s="7">
        <f>AL131+BF131</f>
        <v>208</v>
      </c>
      <c r="R131" s="9">
        <f>L131/((K131*3)+L131)</f>
        <v>0.19425444596443228</v>
      </c>
      <c r="S131" s="15">
        <f>(P131+L131)/K131</f>
        <v>1.0899830220713074</v>
      </c>
      <c r="T131" s="16">
        <f>Q131/P131</f>
        <v>2.888888888888889</v>
      </c>
      <c r="U131" s="17">
        <f>Q131/(K131/9)</f>
        <v>9.534804753820035</v>
      </c>
      <c r="V131" s="7" t="str">
        <f>B131</f>
        <v>Snell</v>
      </c>
      <c r="W131" s="7" t="str">
        <f>A131</f>
        <v>Blake</v>
      </c>
      <c r="X131" s="7" t="str">
        <f>C131</f>
        <v>TB</v>
      </c>
      <c r="Y131">
        <v>5</v>
      </c>
      <c r="Z131">
        <v>2</v>
      </c>
      <c r="AA131" s="13">
        <f>AI131/(AF131/9)</f>
        <v>3.491379310344828</v>
      </c>
      <c r="AB131">
        <v>14</v>
      </c>
      <c r="AC131">
        <v>14</v>
      </c>
      <c r="AD131">
        <v>0</v>
      </c>
      <c r="AE131">
        <v>0</v>
      </c>
      <c r="AF131" s="14">
        <v>77.33333333333333</v>
      </c>
      <c r="AG131">
        <v>62</v>
      </c>
      <c r="AH131">
        <v>31</v>
      </c>
      <c r="AI131">
        <v>30</v>
      </c>
      <c r="AJ131">
        <v>8</v>
      </c>
      <c r="AK131">
        <v>25</v>
      </c>
      <c r="AL131">
        <v>74</v>
      </c>
      <c r="AM131" s="9">
        <f>AG131/((AF131*3)+AG131)</f>
        <v>0.2108843537414966</v>
      </c>
      <c r="AN131" s="15">
        <f>(AK131+AG131)/AF131</f>
        <v>1.125</v>
      </c>
      <c r="AO131" s="17">
        <f>AL131/(AF131/9)</f>
        <v>8.612068965517242</v>
      </c>
      <c r="AP131" s="7" t="str">
        <f>V131</f>
        <v>Snell</v>
      </c>
      <c r="AQ131" s="7" t="str">
        <f>W131</f>
        <v>Blake</v>
      </c>
      <c r="AR131" s="7" t="str">
        <f>X131</f>
        <v>TB</v>
      </c>
      <c r="AS131">
        <v>12</v>
      </c>
      <c r="AT131">
        <v>5</v>
      </c>
      <c r="AU131" s="13">
        <f>BC131/(AZ131/9)</f>
        <v>2.26890756302521</v>
      </c>
      <c r="AV131">
        <v>20</v>
      </c>
      <c r="AW131">
        <v>20</v>
      </c>
      <c r="AX131">
        <v>0</v>
      </c>
      <c r="AY131">
        <v>0</v>
      </c>
      <c r="AZ131" s="14">
        <v>119</v>
      </c>
      <c r="BA131">
        <v>80</v>
      </c>
      <c r="BB131">
        <v>32</v>
      </c>
      <c r="BC131">
        <v>30</v>
      </c>
      <c r="BD131">
        <v>12</v>
      </c>
      <c r="BE131">
        <v>47</v>
      </c>
      <c r="BF131">
        <v>134</v>
      </c>
      <c r="BG131" s="9">
        <f>BA131/((AZ131*3)+BA131)</f>
        <v>0.18306636155606407</v>
      </c>
      <c r="BH131" s="15">
        <f>(BE131+BA131)/AZ131</f>
        <v>1.0672268907563025</v>
      </c>
      <c r="BI131" s="17">
        <f>BF131/(AZ131/9)</f>
        <v>10.134453781512606</v>
      </c>
    </row>
    <row r="132" spans="1:61" ht="12.75">
      <c r="A132" t="s">
        <v>586</v>
      </c>
      <c r="B132" t="s">
        <v>587</v>
      </c>
      <c r="C132" t="s">
        <v>588</v>
      </c>
      <c r="D132" s="7">
        <f>Y132+AS132</f>
        <v>0</v>
      </c>
      <c r="E132" s="7">
        <f>Z132+AT132</f>
        <v>4</v>
      </c>
      <c r="F132" s="13">
        <f>N132/(K132/9)</f>
        <v>3.272727272727273</v>
      </c>
      <c r="G132" s="7">
        <f>AB132+AV132</f>
        <v>57</v>
      </c>
      <c r="H132" s="7">
        <f>AC132+AW132</f>
        <v>0</v>
      </c>
      <c r="I132" s="7">
        <f>AD132+AX132</f>
        <v>14</v>
      </c>
      <c r="J132" s="7">
        <f>AE132+AY132</f>
        <v>19</v>
      </c>
      <c r="K132" s="14">
        <f>AF132+AZ132</f>
        <v>55</v>
      </c>
      <c r="L132" s="7">
        <f>AG132+BA132</f>
        <v>48</v>
      </c>
      <c r="M132" s="7">
        <f>AH132+BB132</f>
        <v>22</v>
      </c>
      <c r="N132" s="7">
        <f>AI132+BC132</f>
        <v>20</v>
      </c>
      <c r="O132" s="7">
        <f>AJ132+BD132</f>
        <v>2</v>
      </c>
      <c r="P132" s="7">
        <f>AK132+BE132</f>
        <v>16</v>
      </c>
      <c r="Q132" s="7">
        <f>AL132+BF132</f>
        <v>61</v>
      </c>
      <c r="R132" s="9">
        <f>L132/((K132*3)+L132)</f>
        <v>0.22535211267605634</v>
      </c>
      <c r="S132" s="15">
        <f>(P132+L132)/K132</f>
        <v>1.1636363636363636</v>
      </c>
      <c r="T132" s="16">
        <f>Q132/P132</f>
        <v>3.8125</v>
      </c>
      <c r="U132" s="17">
        <f>Q132/(K132/9)</f>
        <v>9.981818181818182</v>
      </c>
      <c r="V132" s="7" t="str">
        <f>B132</f>
        <v>Soria</v>
      </c>
      <c r="W132" s="7" t="str">
        <f>A132</f>
        <v>Joakim</v>
      </c>
      <c r="X132" s="7" t="str">
        <f>C132</f>
        <v>KC / CWS</v>
      </c>
      <c r="Y132">
        <v>0</v>
      </c>
      <c r="Z132">
        <v>1</v>
      </c>
      <c r="AA132" s="13">
        <f>AI132/(AF132/9)</f>
        <v>4.263157894736842</v>
      </c>
      <c r="AB132">
        <v>20</v>
      </c>
      <c r="AC132">
        <v>0</v>
      </c>
      <c r="AD132">
        <v>0</v>
      </c>
      <c r="AE132">
        <v>2</v>
      </c>
      <c r="AF132" s="14">
        <v>19</v>
      </c>
      <c r="AG132">
        <v>15</v>
      </c>
      <c r="AH132">
        <v>9</v>
      </c>
      <c r="AI132">
        <v>9</v>
      </c>
      <c r="AJ132">
        <v>0</v>
      </c>
      <c r="AK132">
        <v>7</v>
      </c>
      <c r="AL132">
        <v>16</v>
      </c>
      <c r="AM132" s="9">
        <f>AG132/((AF132*3)+AG132)</f>
        <v>0.20833333333333334</v>
      </c>
      <c r="AN132" s="15">
        <f>(AK132+AG132)/AF132</f>
        <v>1.1578947368421053</v>
      </c>
      <c r="AO132" s="17">
        <f>AL132/(AF132/9)</f>
        <v>7.578947368421052</v>
      </c>
      <c r="AP132" s="7" t="str">
        <f>V132</f>
        <v>Soria</v>
      </c>
      <c r="AQ132" s="7" t="str">
        <f>W132</f>
        <v>Joakim</v>
      </c>
      <c r="AR132" s="7" t="str">
        <f>X132</f>
        <v>KC / CWS</v>
      </c>
      <c r="AS132">
        <v>0</v>
      </c>
      <c r="AT132">
        <v>3</v>
      </c>
      <c r="AU132" s="13">
        <f>BC132/(AZ132/9)</f>
        <v>2.75</v>
      </c>
      <c r="AV132">
        <v>37</v>
      </c>
      <c r="AW132">
        <v>0</v>
      </c>
      <c r="AX132">
        <v>14</v>
      </c>
      <c r="AY132">
        <v>17</v>
      </c>
      <c r="AZ132" s="14">
        <v>36</v>
      </c>
      <c r="BA132">
        <v>33</v>
      </c>
      <c r="BB132">
        <v>13</v>
      </c>
      <c r="BC132">
        <v>11</v>
      </c>
      <c r="BD132">
        <v>2</v>
      </c>
      <c r="BE132">
        <v>9</v>
      </c>
      <c r="BF132">
        <v>45</v>
      </c>
      <c r="BG132" s="9">
        <f>BA132/((AZ132*3)+BA132)</f>
        <v>0.23404255319148937</v>
      </c>
      <c r="BH132" s="15">
        <f>(BE132+BA132)/AZ132</f>
        <v>1.1666666666666667</v>
      </c>
      <c r="BI132" s="17">
        <f>BF132/(AZ132/9)</f>
        <v>11.25</v>
      </c>
    </row>
    <row r="133" spans="1:61" ht="12.75">
      <c r="A133" t="s">
        <v>589</v>
      </c>
      <c r="B133" t="s">
        <v>590</v>
      </c>
      <c r="C133" t="s">
        <v>35</v>
      </c>
      <c r="D133" s="7">
        <f>Y133+AS133</f>
        <v>6</v>
      </c>
      <c r="E133" s="7">
        <f>Z133+AT133</f>
        <v>9</v>
      </c>
      <c r="F133" s="13">
        <f>N133/(K133/9)</f>
        <v>4.9309576837416484</v>
      </c>
      <c r="G133" s="7">
        <f>AB133+AV133</f>
        <v>29</v>
      </c>
      <c r="H133" s="7">
        <f>AC133+AW133</f>
        <v>29</v>
      </c>
      <c r="I133" s="7">
        <f>AD133+AX133</f>
        <v>0</v>
      </c>
      <c r="J133" s="7">
        <f>AE133+AY133</f>
        <v>0</v>
      </c>
      <c r="K133" s="14">
        <f>AF133+AZ133</f>
        <v>149.66666666666666</v>
      </c>
      <c r="L133" s="7">
        <f>AG133+BA133</f>
        <v>159</v>
      </c>
      <c r="M133" s="7">
        <f>AH133+BB133</f>
        <v>87</v>
      </c>
      <c r="N133" s="7">
        <f>AI133+BC133</f>
        <v>82</v>
      </c>
      <c r="O133" s="7">
        <f>AJ133+BD133</f>
        <v>30</v>
      </c>
      <c r="P133" s="7">
        <f>AK133+BE133</f>
        <v>65</v>
      </c>
      <c r="Q133" s="7">
        <f>AL133+BF133</f>
        <v>133</v>
      </c>
      <c r="R133" s="9">
        <f>L133/((K133*3)+L133)</f>
        <v>0.26151315789473684</v>
      </c>
      <c r="S133" s="15">
        <f>(P133+L133)/K133</f>
        <v>1.4966592427616927</v>
      </c>
      <c r="T133" s="16">
        <f>Q133/P133</f>
        <v>2.046153846153846</v>
      </c>
      <c r="U133" s="17">
        <f>Q133/(K133/9)</f>
        <v>7.997772828507795</v>
      </c>
      <c r="V133" s="7" t="str">
        <f>B133</f>
        <v>Straily</v>
      </c>
      <c r="W133" s="7" t="str">
        <f>A133</f>
        <v>Dan</v>
      </c>
      <c r="X133" s="7" t="str">
        <f>C133</f>
        <v>MIA</v>
      </c>
      <c r="Y133">
        <v>3</v>
      </c>
      <c r="Z133">
        <v>5</v>
      </c>
      <c r="AA133" s="13">
        <f>AI133/(AF133/9)</f>
        <v>5.5148936170212774</v>
      </c>
      <c r="AB133">
        <v>15</v>
      </c>
      <c r="AC133">
        <v>15</v>
      </c>
      <c r="AD133">
        <v>0</v>
      </c>
      <c r="AE133">
        <v>0</v>
      </c>
      <c r="AF133" s="14">
        <v>78.33333333333333</v>
      </c>
      <c r="AG133">
        <v>97</v>
      </c>
      <c r="AH133">
        <v>50</v>
      </c>
      <c r="AI133">
        <v>48</v>
      </c>
      <c r="AJ133">
        <v>17</v>
      </c>
      <c r="AK133">
        <v>31</v>
      </c>
      <c r="AL133">
        <v>73</v>
      </c>
      <c r="AM133" s="9">
        <f>AG133/((AF133*3)+AG133)</f>
        <v>0.2921686746987952</v>
      </c>
      <c r="AN133" s="15">
        <f>(AK133+AG133)/AF133</f>
        <v>1.6340425531914895</v>
      </c>
      <c r="AO133" s="17">
        <f>AL133/(AF133/9)</f>
        <v>8.387234042553192</v>
      </c>
      <c r="AP133" s="7" t="str">
        <f>V133</f>
        <v>Straily</v>
      </c>
      <c r="AQ133" s="7" t="str">
        <f>W133</f>
        <v>Dan</v>
      </c>
      <c r="AR133" s="7" t="str">
        <f>X133</f>
        <v>MIA</v>
      </c>
      <c r="AS133">
        <v>3</v>
      </c>
      <c r="AT133">
        <v>4</v>
      </c>
      <c r="AU133" s="13">
        <f>BC133/(AZ133/9)</f>
        <v>4.289719626168225</v>
      </c>
      <c r="AV133">
        <v>14</v>
      </c>
      <c r="AW133">
        <v>14</v>
      </c>
      <c r="AX133">
        <v>0</v>
      </c>
      <c r="AY133">
        <v>0</v>
      </c>
      <c r="AZ133" s="14">
        <v>71.33333333333333</v>
      </c>
      <c r="BA133">
        <v>62</v>
      </c>
      <c r="BB133">
        <v>37</v>
      </c>
      <c r="BC133">
        <v>34</v>
      </c>
      <c r="BD133">
        <v>13</v>
      </c>
      <c r="BE133">
        <v>34</v>
      </c>
      <c r="BF133">
        <v>60</v>
      </c>
      <c r="BG133" s="9">
        <f>BA133/((AZ133*3)+BA133)</f>
        <v>0.2246376811594203</v>
      </c>
      <c r="BH133" s="15">
        <f>(BE133+BA133)/AZ133</f>
        <v>1.3457943925233646</v>
      </c>
      <c r="BI133" s="17">
        <f>BF133/(AZ133/9)</f>
        <v>7.570093457943925</v>
      </c>
    </row>
    <row r="134" spans="1:61" ht="12.75">
      <c r="A134" t="s">
        <v>288</v>
      </c>
      <c r="B134" t="s">
        <v>591</v>
      </c>
      <c r="C134" t="s">
        <v>198</v>
      </c>
      <c r="D134" s="7">
        <f>Y134+AS134</f>
        <v>12</v>
      </c>
      <c r="E134" s="7">
        <f>Z134+AT134</f>
        <v>7</v>
      </c>
      <c r="F134" s="13">
        <f>N134/(K134/9)</f>
        <v>2.3232558139534882</v>
      </c>
      <c r="G134" s="7">
        <f>AB134+AV134</f>
        <v>23</v>
      </c>
      <c r="H134" s="7">
        <f>AC134+AW134</f>
        <v>23</v>
      </c>
      <c r="I134" s="7">
        <f>AD134+AX134</f>
        <v>0</v>
      </c>
      <c r="J134" s="7">
        <f>AE134+AY134</f>
        <v>0</v>
      </c>
      <c r="K134" s="14">
        <f>AF134+AZ134</f>
        <v>143.33333333333334</v>
      </c>
      <c r="L134" s="7">
        <f>AG134+BA134</f>
        <v>106</v>
      </c>
      <c r="M134" s="7">
        <f>AH134+BB134</f>
        <v>42</v>
      </c>
      <c r="N134" s="7">
        <f>AI134+BC134</f>
        <v>37</v>
      </c>
      <c r="O134" s="7">
        <f>AJ134+BD134</f>
        <v>14</v>
      </c>
      <c r="P134" s="7">
        <f>AK134+BE134</f>
        <v>33</v>
      </c>
      <c r="Q134" s="7">
        <f>AL134+BF134</f>
        <v>171</v>
      </c>
      <c r="R134" s="9">
        <f>L134/((K134*3)+L134)</f>
        <v>0.19776119402985073</v>
      </c>
      <c r="S134" s="15">
        <f>(P134+L134)/K134</f>
        <v>0.969767441860465</v>
      </c>
      <c r="T134" s="16">
        <f>Q134/P134</f>
        <v>5.181818181818182</v>
      </c>
      <c r="U134" s="17">
        <f>Q134/(K134/9)</f>
        <v>10.73720930232558</v>
      </c>
      <c r="V134" s="7" t="str">
        <f>B134</f>
        <v>Strasburg</v>
      </c>
      <c r="W134" s="7" t="str">
        <f>A134</f>
        <v>Stephen</v>
      </c>
      <c r="X134" s="7" t="str">
        <f>C134</f>
        <v>WAS</v>
      </c>
      <c r="Y134">
        <v>6</v>
      </c>
      <c r="Z134">
        <v>1</v>
      </c>
      <c r="AA134" s="13">
        <f>AI134/(AF134/9)</f>
        <v>0.8617021276595744</v>
      </c>
      <c r="AB134">
        <v>10</v>
      </c>
      <c r="AC134">
        <v>10</v>
      </c>
      <c r="AD134">
        <v>0</v>
      </c>
      <c r="AE134">
        <v>0</v>
      </c>
      <c r="AF134" s="14">
        <v>62.666666666666664</v>
      </c>
      <c r="AG134">
        <v>37</v>
      </c>
      <c r="AH134">
        <v>7</v>
      </c>
      <c r="AI134">
        <v>6</v>
      </c>
      <c r="AJ134">
        <v>2</v>
      </c>
      <c r="AK134">
        <v>14</v>
      </c>
      <c r="AL134">
        <v>76</v>
      </c>
      <c r="AM134" s="9">
        <f>AG134/((AF134*3)+AG134)</f>
        <v>0.16444444444444445</v>
      </c>
      <c r="AN134" s="15">
        <f>(AK134+AG134)/AF134</f>
        <v>0.8138297872340425</v>
      </c>
      <c r="AO134" s="17">
        <f>AL134/(AF134/9)</f>
        <v>10.914893617021276</v>
      </c>
      <c r="AP134" s="7" t="str">
        <f>V134</f>
        <v>Strasburg</v>
      </c>
      <c r="AQ134" s="7" t="str">
        <f>W134</f>
        <v>Stephen</v>
      </c>
      <c r="AR134" s="7" t="str">
        <f>X134</f>
        <v>WAS</v>
      </c>
      <c r="AS134">
        <v>6</v>
      </c>
      <c r="AT134">
        <v>6</v>
      </c>
      <c r="AU134" s="13">
        <f>BC134/(AZ134/9)</f>
        <v>3.458677685950413</v>
      </c>
      <c r="AV134">
        <v>13</v>
      </c>
      <c r="AW134">
        <v>13</v>
      </c>
      <c r="AX134">
        <v>0</v>
      </c>
      <c r="AY134">
        <v>0</v>
      </c>
      <c r="AZ134" s="14">
        <v>80.66666666666667</v>
      </c>
      <c r="BA134">
        <v>69</v>
      </c>
      <c r="BB134">
        <v>35</v>
      </c>
      <c r="BC134">
        <v>31</v>
      </c>
      <c r="BD134">
        <v>12</v>
      </c>
      <c r="BE134">
        <v>19</v>
      </c>
      <c r="BF134">
        <v>95</v>
      </c>
      <c r="BG134" s="9">
        <f>BA134/((AZ134*3)+BA134)</f>
        <v>0.22186495176848875</v>
      </c>
      <c r="BH134" s="15">
        <f>(BE134+BA134)/AZ134</f>
        <v>1.0909090909090908</v>
      </c>
      <c r="BI134" s="17">
        <f>BF134/(AZ134/9)</f>
        <v>10.599173553719007</v>
      </c>
    </row>
    <row r="135" spans="1:61" ht="12.75">
      <c r="A135" t="s">
        <v>351</v>
      </c>
      <c r="B135" t="s">
        <v>592</v>
      </c>
      <c r="C135" t="s">
        <v>119</v>
      </c>
      <c r="D135" s="7">
        <f>Y135+AS135</f>
        <v>12</v>
      </c>
      <c r="E135" s="7">
        <f>Z135+AT135</f>
        <v>8</v>
      </c>
      <c r="F135" s="13">
        <f>N135/(K135/9)</f>
        <v>4.149082568807339</v>
      </c>
      <c r="G135" s="7">
        <f>AB135+AV135</f>
        <v>28</v>
      </c>
      <c r="H135" s="7">
        <f>AC135+AW135</f>
        <v>27</v>
      </c>
      <c r="I135" s="7">
        <f>AD135+AX135</f>
        <v>1</v>
      </c>
      <c r="J135" s="7">
        <f>AE135+AY135</f>
        <v>1</v>
      </c>
      <c r="K135" s="14">
        <f>AF135+AZ135</f>
        <v>145.33333333333334</v>
      </c>
      <c r="L135" s="7">
        <f>AG135+BA135</f>
        <v>152</v>
      </c>
      <c r="M135" s="7">
        <f>AH135+BB135</f>
        <v>72</v>
      </c>
      <c r="N135" s="7">
        <f>AI135+BC135</f>
        <v>67</v>
      </c>
      <c r="O135" s="7">
        <f>AJ135+BD135</f>
        <v>15</v>
      </c>
      <c r="P135" s="7">
        <f>AK135+BE135</f>
        <v>57</v>
      </c>
      <c r="Q135" s="7">
        <f>AL135+BF135</f>
        <v>120</v>
      </c>
      <c r="R135" s="9">
        <f>L135/((K135*3)+L135)</f>
        <v>0.2585034013605442</v>
      </c>
      <c r="S135" s="15">
        <f>(P135+L135)/K135</f>
        <v>1.4380733944954127</v>
      </c>
      <c r="T135" s="16">
        <f>Q135/P135</f>
        <v>2.1052631578947367</v>
      </c>
      <c r="U135" s="17">
        <f>Q135/(K135/9)</f>
        <v>7.431192660550458</v>
      </c>
      <c r="V135" s="7" t="str">
        <f>B135</f>
        <v>Stratton</v>
      </c>
      <c r="W135" s="7" t="str">
        <f>A135</f>
        <v>Chris</v>
      </c>
      <c r="X135" s="7" t="str">
        <f>C135</f>
        <v>SF</v>
      </c>
      <c r="Y135">
        <v>4</v>
      </c>
      <c r="Z135">
        <v>2</v>
      </c>
      <c r="AA135" s="13">
        <f>AI135/(AF135/9)</f>
        <v>2.589041095890411</v>
      </c>
      <c r="AB135">
        <v>10</v>
      </c>
      <c r="AC135">
        <v>9</v>
      </c>
      <c r="AD135">
        <v>1</v>
      </c>
      <c r="AE135">
        <v>1</v>
      </c>
      <c r="AF135" s="14">
        <v>48.666666666666664</v>
      </c>
      <c r="AG135">
        <v>49</v>
      </c>
      <c r="AH135">
        <v>15</v>
      </c>
      <c r="AI135">
        <v>14</v>
      </c>
      <c r="AJ135">
        <v>4</v>
      </c>
      <c r="AK135">
        <v>21</v>
      </c>
      <c r="AL135">
        <v>47</v>
      </c>
      <c r="AM135" s="9">
        <f>AG135/((AF135*3)+AG135)</f>
        <v>0.2512820512820513</v>
      </c>
      <c r="AN135" s="15">
        <f>(AK135+AG135)/AF135</f>
        <v>1.4383561643835616</v>
      </c>
      <c r="AO135" s="17">
        <f>AL135/(AF135/9)</f>
        <v>8.691780821917808</v>
      </c>
      <c r="AP135" s="7" t="str">
        <f>V135</f>
        <v>Stratton</v>
      </c>
      <c r="AQ135" s="7" t="str">
        <f>W135</f>
        <v>Chris</v>
      </c>
      <c r="AR135" s="7" t="str">
        <f>X135</f>
        <v>SF</v>
      </c>
      <c r="AS135">
        <v>8</v>
      </c>
      <c r="AT135">
        <v>6</v>
      </c>
      <c r="AU135" s="13">
        <f>BC135/(AZ135/9)</f>
        <v>4.93448275862069</v>
      </c>
      <c r="AV135">
        <v>18</v>
      </c>
      <c r="AW135">
        <v>18</v>
      </c>
      <c r="AX135">
        <v>0</v>
      </c>
      <c r="AY135">
        <v>0</v>
      </c>
      <c r="AZ135" s="14">
        <v>96.66666666666667</v>
      </c>
      <c r="BA135">
        <v>103</v>
      </c>
      <c r="BB135">
        <v>57</v>
      </c>
      <c r="BC135">
        <v>53</v>
      </c>
      <c r="BD135">
        <v>11</v>
      </c>
      <c r="BE135">
        <v>36</v>
      </c>
      <c r="BF135">
        <v>73</v>
      </c>
      <c r="BG135" s="9">
        <f>BA135/((AZ135*3)+BA135)</f>
        <v>0.26208651399491095</v>
      </c>
      <c r="BH135" s="15">
        <f>(BE135+BA135)/AZ135</f>
        <v>1.4379310344827585</v>
      </c>
      <c r="BI135" s="17">
        <f>BF135/(AZ135/9)</f>
        <v>6.796551724137931</v>
      </c>
    </row>
    <row r="136" spans="1:61" ht="12.75">
      <c r="A136" t="s">
        <v>593</v>
      </c>
      <c r="B136" t="s">
        <v>594</v>
      </c>
      <c r="C136" t="s">
        <v>119</v>
      </c>
      <c r="D136" s="7">
        <f>Y136+AS136</f>
        <v>6</v>
      </c>
      <c r="E136" s="7">
        <f>Z136+AT136</f>
        <v>4</v>
      </c>
      <c r="F136" s="13">
        <f>N136/(K136/9)</f>
        <v>3.0648648648648646</v>
      </c>
      <c r="G136" s="7">
        <f>AB136+AV136</f>
        <v>66</v>
      </c>
      <c r="H136" s="7">
        <f>AC136+AW136</f>
        <v>0</v>
      </c>
      <c r="I136" s="7">
        <f>AD136+AX136</f>
        <v>13</v>
      </c>
      <c r="J136" s="7">
        <f>AE136+AY136</f>
        <v>19</v>
      </c>
      <c r="K136" s="14">
        <f>AF136+AZ136</f>
        <v>61.66666666666667</v>
      </c>
      <c r="L136" s="7">
        <f>AG136+BA136</f>
        <v>58</v>
      </c>
      <c r="M136" s="7">
        <f>AH136+BB136</f>
        <v>25</v>
      </c>
      <c r="N136" s="7">
        <f>AI136+BC136</f>
        <v>21</v>
      </c>
      <c r="O136" s="7">
        <f>AJ136+BD136</f>
        <v>5</v>
      </c>
      <c r="P136" s="7">
        <f>AK136+BE136</f>
        <v>24</v>
      </c>
      <c r="Q136" s="7">
        <f>AL136+BF136</f>
        <v>54</v>
      </c>
      <c r="R136" s="9">
        <f>L136/((K136*3)+L136)</f>
        <v>0.23868312757201646</v>
      </c>
      <c r="S136" s="15">
        <f>(P136+L136)/K136</f>
        <v>1.3297297297297297</v>
      </c>
      <c r="T136" s="16">
        <f>Q136/P136</f>
        <v>2.25</v>
      </c>
      <c r="U136" s="17">
        <f>Q136/(K136/9)</f>
        <v>7.8810810810810805</v>
      </c>
      <c r="V136" s="7" t="str">
        <f>B136</f>
        <v>Strickland</v>
      </c>
      <c r="W136" s="7" t="str">
        <f>A136</f>
        <v>Hunter</v>
      </c>
      <c r="X136" s="7" t="str">
        <f>C136</f>
        <v>SF</v>
      </c>
      <c r="Y136">
        <v>3</v>
      </c>
      <c r="Z136">
        <v>1</v>
      </c>
      <c r="AA136" s="13">
        <f>AI136/(AF136/9)</f>
        <v>3.3</v>
      </c>
      <c r="AB136">
        <v>32</v>
      </c>
      <c r="AC136">
        <v>0</v>
      </c>
      <c r="AD136">
        <v>0</v>
      </c>
      <c r="AE136">
        <v>2</v>
      </c>
      <c r="AF136" s="14">
        <v>30</v>
      </c>
      <c r="AG136">
        <v>32</v>
      </c>
      <c r="AH136">
        <v>13</v>
      </c>
      <c r="AI136">
        <v>11</v>
      </c>
      <c r="AJ136">
        <v>3</v>
      </c>
      <c r="AK136">
        <v>11</v>
      </c>
      <c r="AL136">
        <v>25</v>
      </c>
      <c r="AM136" s="9">
        <f>AG136/((AF136*3)+AG136)</f>
        <v>0.26229508196721313</v>
      </c>
      <c r="AN136" s="15">
        <f>(AK136+AG136)/AF136</f>
        <v>1.4333333333333333</v>
      </c>
      <c r="AO136" s="17">
        <f>AL136/(AF136/9)</f>
        <v>7.5</v>
      </c>
      <c r="AP136" s="7" t="str">
        <f>V136</f>
        <v>Strickland</v>
      </c>
      <c r="AQ136" s="7" t="str">
        <f>W136</f>
        <v>Hunter</v>
      </c>
      <c r="AR136" s="7" t="str">
        <f>X136</f>
        <v>SF</v>
      </c>
      <c r="AS136">
        <v>3</v>
      </c>
      <c r="AT136">
        <v>3</v>
      </c>
      <c r="AU136" s="13">
        <f>BC136/(AZ136/9)</f>
        <v>2.8421052631578947</v>
      </c>
      <c r="AV136">
        <v>34</v>
      </c>
      <c r="AW136">
        <v>0</v>
      </c>
      <c r="AX136">
        <v>13</v>
      </c>
      <c r="AY136">
        <v>17</v>
      </c>
      <c r="AZ136" s="14">
        <v>31.666666666666668</v>
      </c>
      <c r="BA136">
        <v>26</v>
      </c>
      <c r="BB136">
        <v>12</v>
      </c>
      <c r="BC136">
        <v>10</v>
      </c>
      <c r="BD136">
        <v>2</v>
      </c>
      <c r="BE136">
        <v>13</v>
      </c>
      <c r="BF136">
        <v>29</v>
      </c>
      <c r="BG136" s="9">
        <f>BA136/((AZ136*3)+BA136)</f>
        <v>0.21487603305785125</v>
      </c>
      <c r="BH136" s="15">
        <f>(BE136+BA136)/AZ136</f>
        <v>1.231578947368421</v>
      </c>
      <c r="BI136" s="17">
        <f>BF136/(AZ136/9)</f>
        <v>8.242105263157894</v>
      </c>
    </row>
    <row r="137" spans="1:61" ht="12.75">
      <c r="A137" t="s">
        <v>573</v>
      </c>
      <c r="B137" t="s">
        <v>595</v>
      </c>
      <c r="C137" t="s">
        <v>60</v>
      </c>
      <c r="D137" s="7">
        <f>Y137+AS137</f>
        <v>10</v>
      </c>
      <c r="E137" s="7">
        <f>Z137+AT137</f>
        <v>4</v>
      </c>
      <c r="F137" s="13">
        <f>N137/(K137/9)</f>
        <v>2.479591836734694</v>
      </c>
      <c r="G137" s="7">
        <f>AB137+AV137</f>
        <v>51</v>
      </c>
      <c r="H137" s="7">
        <f>AC137+AW137</f>
        <v>16</v>
      </c>
      <c r="I137" s="7">
        <f>AD137+AX137</f>
        <v>1</v>
      </c>
      <c r="J137" s="7">
        <f>AE137+AY137</f>
        <v>3</v>
      </c>
      <c r="K137" s="14">
        <f>AF137+AZ137</f>
        <v>130.66666666666666</v>
      </c>
      <c r="L137" s="7">
        <f>AG137+BA137</f>
        <v>114</v>
      </c>
      <c r="M137" s="7">
        <f>AH137+BB137</f>
        <v>37</v>
      </c>
      <c r="N137" s="7">
        <f>AI137+BC137</f>
        <v>36</v>
      </c>
      <c r="O137" s="7">
        <f>AJ137+BD137</f>
        <v>17</v>
      </c>
      <c r="P137" s="7">
        <f>AK137+BE137</f>
        <v>23</v>
      </c>
      <c r="Q137" s="7">
        <f>AL137+BF137</f>
        <v>141</v>
      </c>
      <c r="R137" s="9">
        <f>L137/((K137*3)+L137)</f>
        <v>0.22529644268774704</v>
      </c>
      <c r="S137" s="15">
        <f>(P137+L137)/K137</f>
        <v>1.0484693877551021</v>
      </c>
      <c r="T137" s="16">
        <f>Q137/P137</f>
        <v>6.130434782608695</v>
      </c>
      <c r="U137" s="17">
        <f>Q137/(K137/9)</f>
        <v>9.711734693877553</v>
      </c>
      <c r="V137" s="7" t="str">
        <f>B137</f>
        <v>Stripling</v>
      </c>
      <c r="W137" s="7" t="str">
        <f>A137</f>
        <v>Ross</v>
      </c>
      <c r="X137" s="7" t="str">
        <f>C137</f>
        <v>LAD</v>
      </c>
      <c r="Y137">
        <v>2</v>
      </c>
      <c r="Z137">
        <v>2</v>
      </c>
      <c r="AA137" s="13">
        <f>AI137/(AF137/9)</f>
        <v>3.5660377358490565</v>
      </c>
      <c r="AB137">
        <v>26</v>
      </c>
      <c r="AC137">
        <v>2</v>
      </c>
      <c r="AD137">
        <v>1</v>
      </c>
      <c r="AE137">
        <v>3</v>
      </c>
      <c r="AF137" s="14">
        <v>35.333333333333336</v>
      </c>
      <c r="AG137">
        <v>25</v>
      </c>
      <c r="AH137">
        <v>14</v>
      </c>
      <c r="AI137">
        <v>14</v>
      </c>
      <c r="AJ137">
        <v>7</v>
      </c>
      <c r="AK137">
        <v>9</v>
      </c>
      <c r="AL137">
        <v>33</v>
      </c>
      <c r="AM137" s="9">
        <f>AG137/((AF137*3)+AG137)</f>
        <v>0.19083969465648856</v>
      </c>
      <c r="AN137" s="15">
        <f>(AK137+AG137)/AF137</f>
        <v>0.9622641509433961</v>
      </c>
      <c r="AO137" s="17">
        <f>AL137/(AF137/9)</f>
        <v>8.40566037735849</v>
      </c>
      <c r="AP137" s="7" t="str">
        <f>V137</f>
        <v>Stripling</v>
      </c>
      <c r="AQ137" s="7" t="str">
        <f>W137</f>
        <v>Ross</v>
      </c>
      <c r="AR137" s="7" t="str">
        <f>X137</f>
        <v>LAD</v>
      </c>
      <c r="AS137">
        <v>8</v>
      </c>
      <c r="AT137">
        <v>2</v>
      </c>
      <c r="AU137" s="13">
        <f>BC137/(AZ137/9)</f>
        <v>2.076923076923077</v>
      </c>
      <c r="AV137">
        <v>25</v>
      </c>
      <c r="AW137">
        <v>14</v>
      </c>
      <c r="AX137">
        <v>0</v>
      </c>
      <c r="AY137">
        <v>0</v>
      </c>
      <c r="AZ137" s="14">
        <v>95.33333333333333</v>
      </c>
      <c r="BA137">
        <v>89</v>
      </c>
      <c r="BB137">
        <v>23</v>
      </c>
      <c r="BC137">
        <v>22</v>
      </c>
      <c r="BD137">
        <v>10</v>
      </c>
      <c r="BE137">
        <v>14</v>
      </c>
      <c r="BF137">
        <v>108</v>
      </c>
      <c r="BG137" s="9">
        <f>BA137/((AZ137*3)+BA137)</f>
        <v>0.23733333333333334</v>
      </c>
      <c r="BH137" s="15">
        <f>(BE137+BA137)/AZ137</f>
        <v>1.0804195804195804</v>
      </c>
      <c r="BI137" s="17">
        <f>BF137/(AZ137/9)</f>
        <v>10.195804195804197</v>
      </c>
    </row>
    <row r="138" spans="1:61" ht="12.75">
      <c r="A138" t="s">
        <v>325</v>
      </c>
      <c r="B138" t="s">
        <v>596</v>
      </c>
      <c r="C138" t="s">
        <v>138</v>
      </c>
      <c r="D138" s="7">
        <f>Y138+AS138</f>
        <v>6</v>
      </c>
      <c r="E138" s="7">
        <f>Z138+AT138</f>
        <v>11</v>
      </c>
      <c r="F138" s="13">
        <f>N138/(K138/9)</f>
        <v>4.131465517241379</v>
      </c>
      <c r="G138" s="7">
        <f>AB138+AV138</f>
        <v>27</v>
      </c>
      <c r="H138" s="7">
        <f>AC138+AW138</f>
        <v>27</v>
      </c>
      <c r="I138" s="7">
        <f>AD138+AX138</f>
        <v>0</v>
      </c>
      <c r="J138" s="7">
        <f>AE138+AY138</f>
        <v>0</v>
      </c>
      <c r="K138" s="14">
        <f>AF138+AZ138</f>
        <v>154.66666666666669</v>
      </c>
      <c r="L138" s="7">
        <f>AG138+BA138</f>
        <v>161</v>
      </c>
      <c r="M138" s="7">
        <f>AH138+BB138</f>
        <v>86</v>
      </c>
      <c r="N138" s="7">
        <f>AI138+BC138</f>
        <v>71</v>
      </c>
      <c r="O138" s="7">
        <f>AJ138+BD138</f>
        <v>16</v>
      </c>
      <c r="P138" s="7">
        <f>AK138+BE138</f>
        <v>59</v>
      </c>
      <c r="Q138" s="7">
        <f>AL138+BF138</f>
        <v>123</v>
      </c>
      <c r="R138" s="9">
        <f>L138/((K138*3)+L138)</f>
        <v>0.2576</v>
      </c>
      <c r="S138" s="15">
        <f>(P138+L138)/K138</f>
        <v>1.4224137931034482</v>
      </c>
      <c r="T138" s="16">
        <f>Q138/P138</f>
        <v>2.0847457627118646</v>
      </c>
      <c r="U138" s="17">
        <f>Q138/(K138/9)</f>
        <v>7.157327586206896</v>
      </c>
      <c r="V138" s="7" t="str">
        <f>B138</f>
        <v>Stroman</v>
      </c>
      <c r="W138" s="7" t="str">
        <f>A138</f>
        <v>Marcus</v>
      </c>
      <c r="X138" s="7" t="str">
        <f>C138</f>
        <v>TOR</v>
      </c>
      <c r="Y138">
        <v>4</v>
      </c>
      <c r="Z138">
        <v>4</v>
      </c>
      <c r="AA138" s="13">
        <f>AI138/(AF138/9)</f>
        <v>2.8421052631578942</v>
      </c>
      <c r="AB138">
        <v>15</v>
      </c>
      <c r="AC138">
        <v>15</v>
      </c>
      <c r="AD138">
        <v>0</v>
      </c>
      <c r="AE138">
        <v>0</v>
      </c>
      <c r="AF138" s="14">
        <v>88.66666666666667</v>
      </c>
      <c r="AG138">
        <v>88</v>
      </c>
      <c r="AH138">
        <v>39</v>
      </c>
      <c r="AI138">
        <v>28</v>
      </c>
      <c r="AJ138">
        <v>8</v>
      </c>
      <c r="AK138">
        <v>33</v>
      </c>
      <c r="AL138">
        <v>71</v>
      </c>
      <c r="AM138" s="9">
        <f>AG138/((AF138*3)+AG138)</f>
        <v>0.24858757062146894</v>
      </c>
      <c r="AN138" s="15">
        <f>(AK138+AG138)/AF138</f>
        <v>1.3646616541353382</v>
      </c>
      <c r="AO138" s="17">
        <f>AL138/(AF138/9)</f>
        <v>7.2067669172932325</v>
      </c>
      <c r="AP138" s="7" t="str">
        <f>V138</f>
        <v>Stroman</v>
      </c>
      <c r="AQ138" s="7" t="str">
        <f>W138</f>
        <v>Marcus</v>
      </c>
      <c r="AR138" s="7" t="str">
        <f>X138</f>
        <v>TOR</v>
      </c>
      <c r="AS138">
        <v>2</v>
      </c>
      <c r="AT138">
        <v>7</v>
      </c>
      <c r="AU138" s="13">
        <f>BC138/(AZ138/9)</f>
        <v>5.863636363636364</v>
      </c>
      <c r="AV138">
        <v>12</v>
      </c>
      <c r="AW138">
        <v>12</v>
      </c>
      <c r="AX138">
        <v>0</v>
      </c>
      <c r="AY138">
        <v>0</v>
      </c>
      <c r="AZ138" s="14">
        <v>66</v>
      </c>
      <c r="BA138">
        <v>73</v>
      </c>
      <c r="BB138">
        <v>47</v>
      </c>
      <c r="BC138">
        <v>43</v>
      </c>
      <c r="BD138">
        <v>8</v>
      </c>
      <c r="BE138">
        <v>26</v>
      </c>
      <c r="BF138">
        <v>52</v>
      </c>
      <c r="BG138" s="9">
        <f>BA138/((AZ138*3)+BA138)</f>
        <v>0.2693726937269373</v>
      </c>
      <c r="BH138" s="15">
        <f>(BE138+BA138)/AZ138</f>
        <v>1.5</v>
      </c>
      <c r="BI138" s="17">
        <f>BF138/(AZ138/9)</f>
        <v>7.090909090909091</v>
      </c>
    </row>
    <row r="139" spans="1:61" ht="12.75">
      <c r="A139" t="s">
        <v>597</v>
      </c>
      <c r="B139" t="s">
        <v>598</v>
      </c>
      <c r="C139" t="s">
        <v>24</v>
      </c>
      <c r="D139" s="7">
        <f>Y139+AS139</f>
        <v>10</v>
      </c>
      <c r="E139" s="7">
        <f>Z139+AT139</f>
        <v>7</v>
      </c>
      <c r="F139" s="13">
        <f>N139/(K139/9)</f>
        <v>4.1266375545851535</v>
      </c>
      <c r="G139" s="7">
        <f>AB139+AV139</f>
        <v>31</v>
      </c>
      <c r="H139" s="7">
        <f>AC139+AW139</f>
        <v>28</v>
      </c>
      <c r="I139" s="7">
        <f>AD139+AX139</f>
        <v>0</v>
      </c>
      <c r="J139" s="7">
        <f>AE139+AY139</f>
        <v>0</v>
      </c>
      <c r="K139" s="14">
        <f>AF139+AZ139</f>
        <v>152.66666666666666</v>
      </c>
      <c r="L139" s="7">
        <f>AG139+BA139</f>
        <v>153</v>
      </c>
      <c r="M139" s="7">
        <f>AH139+BB139</f>
        <v>71</v>
      </c>
      <c r="N139" s="7">
        <f>AI139+BC139</f>
        <v>70</v>
      </c>
      <c r="O139" s="7">
        <f>AJ139+BD139</f>
        <v>23</v>
      </c>
      <c r="P139" s="7">
        <f>AK139+BE139</f>
        <v>33</v>
      </c>
      <c r="Q139" s="7">
        <f>AL139+BF139</f>
        <v>120</v>
      </c>
      <c r="R139" s="9">
        <f>L139/((K139*3)+L139)</f>
        <v>0.25040916530278234</v>
      </c>
      <c r="S139" s="15">
        <f>(P139+L139)/K139</f>
        <v>1.2183406113537119</v>
      </c>
      <c r="T139" s="16">
        <f>Q139/P139</f>
        <v>3.6363636363636362</v>
      </c>
      <c r="U139" s="17">
        <f>Q139/(K139/9)</f>
        <v>7.074235807860262</v>
      </c>
      <c r="V139" s="7" t="str">
        <f>B139</f>
        <v>Suter</v>
      </c>
      <c r="W139" s="7" t="str">
        <f>A139</f>
        <v>Brent</v>
      </c>
      <c r="X139" s="7" t="str">
        <f>C139</f>
        <v>MIL</v>
      </c>
      <c r="Y139">
        <v>2</v>
      </c>
      <c r="Z139">
        <v>1</v>
      </c>
      <c r="AA139" s="13">
        <f>AI139/(AF139/9)</f>
        <v>3.644171779141104</v>
      </c>
      <c r="AB139">
        <v>12</v>
      </c>
      <c r="AC139">
        <v>11</v>
      </c>
      <c r="AD139">
        <v>0</v>
      </c>
      <c r="AE139">
        <v>0</v>
      </c>
      <c r="AF139" s="14">
        <v>54.333333333333336</v>
      </c>
      <c r="AG139">
        <v>58</v>
      </c>
      <c r="AH139">
        <v>22</v>
      </c>
      <c r="AI139">
        <v>22</v>
      </c>
      <c r="AJ139">
        <v>7</v>
      </c>
      <c r="AK139">
        <v>14</v>
      </c>
      <c r="AL139">
        <v>39</v>
      </c>
      <c r="AM139" s="9">
        <f>AG139/((AF139*3)+AG139)</f>
        <v>0.26244343891402716</v>
      </c>
      <c r="AN139" s="15">
        <f>(AK139+AG139)/AF139</f>
        <v>1.3251533742331287</v>
      </c>
      <c r="AO139" s="17">
        <f>AL139/(AF139/9)</f>
        <v>6.460122699386503</v>
      </c>
      <c r="AP139" s="7" t="str">
        <f>V139</f>
        <v>Suter</v>
      </c>
      <c r="AQ139" s="7" t="str">
        <f>W139</f>
        <v>Brent</v>
      </c>
      <c r="AR139" s="7" t="str">
        <f>X139</f>
        <v>MIL</v>
      </c>
      <c r="AS139">
        <v>8</v>
      </c>
      <c r="AT139">
        <v>6</v>
      </c>
      <c r="AU139" s="13">
        <f>BC139/(AZ139/9)</f>
        <v>4.393220338983051</v>
      </c>
      <c r="AV139">
        <v>19</v>
      </c>
      <c r="AW139">
        <v>17</v>
      </c>
      <c r="AX139">
        <v>0</v>
      </c>
      <c r="AY139">
        <v>0</v>
      </c>
      <c r="AZ139" s="14">
        <v>98.33333333333333</v>
      </c>
      <c r="BA139">
        <v>95</v>
      </c>
      <c r="BB139">
        <v>49</v>
      </c>
      <c r="BC139">
        <v>48</v>
      </c>
      <c r="BD139">
        <v>16</v>
      </c>
      <c r="BE139">
        <v>19</v>
      </c>
      <c r="BF139">
        <v>81</v>
      </c>
      <c r="BG139" s="9">
        <f>BA139/((AZ139*3)+BA139)</f>
        <v>0.24358974358974358</v>
      </c>
      <c r="BH139" s="15">
        <f>(BE139+BA139)/AZ139</f>
        <v>1.1593220338983052</v>
      </c>
      <c r="BI139" s="17">
        <f>BF139/(AZ139/9)</f>
        <v>7.4135593220338984</v>
      </c>
    </row>
    <row r="140" spans="1:61" ht="12.75">
      <c r="A140" t="s">
        <v>599</v>
      </c>
      <c r="B140" t="s">
        <v>600</v>
      </c>
      <c r="C140" t="s">
        <v>57</v>
      </c>
      <c r="D140" s="7">
        <f>Y140+AS140</f>
        <v>9</v>
      </c>
      <c r="E140" s="7">
        <f>Z140+AT140</f>
        <v>12</v>
      </c>
      <c r="F140" s="13">
        <f>N140/(K140/9)</f>
        <v>4.728813559322034</v>
      </c>
      <c r="G140" s="7">
        <f>AB140+AV140</f>
        <v>33</v>
      </c>
      <c r="H140" s="7">
        <f>AC140+AW140</f>
        <v>33</v>
      </c>
      <c r="I140" s="7">
        <f>AD140+AX140</f>
        <v>0</v>
      </c>
      <c r="J140" s="7">
        <f>AE140+AY140</f>
        <v>0</v>
      </c>
      <c r="K140" s="14">
        <f>AF140+AZ140</f>
        <v>177</v>
      </c>
      <c r="L140" s="7">
        <f>AG140+BA140</f>
        <v>189</v>
      </c>
      <c r="M140" s="7">
        <f>AH140+BB140</f>
        <v>96</v>
      </c>
      <c r="N140" s="7">
        <f>AI140+BC140</f>
        <v>93</v>
      </c>
      <c r="O140" s="7">
        <f>AJ140+BD140</f>
        <v>18</v>
      </c>
      <c r="P140" s="7">
        <f>AK140+BE140</f>
        <v>54</v>
      </c>
      <c r="Q140" s="7">
        <f>AL140+BF140</f>
        <v>169</v>
      </c>
      <c r="R140" s="9">
        <f>L140/((K140*3)+L140)</f>
        <v>0.2625</v>
      </c>
      <c r="S140" s="15">
        <f>(P140+L140)/K140</f>
        <v>1.3728813559322033</v>
      </c>
      <c r="T140" s="16">
        <f>Q140/P140</f>
        <v>3.1296296296296298</v>
      </c>
      <c r="U140" s="17">
        <f>Q140/(K140/9)</f>
        <v>8.59322033898305</v>
      </c>
      <c r="V140" s="7" t="str">
        <f>B140</f>
        <v>Taillon</v>
      </c>
      <c r="W140" s="7" t="str">
        <f>A140</f>
        <v>Jameson</v>
      </c>
      <c r="X140" s="7" t="str">
        <f>C140</f>
        <v>PIT</v>
      </c>
      <c r="Y140">
        <v>3</v>
      </c>
      <c r="Z140">
        <v>5</v>
      </c>
      <c r="AA140" s="13">
        <f>AI140/(AF140/9)</f>
        <v>5.957746478873239</v>
      </c>
      <c r="AB140">
        <v>14</v>
      </c>
      <c r="AC140">
        <v>14</v>
      </c>
      <c r="AD140">
        <v>0</v>
      </c>
      <c r="AE140">
        <v>0</v>
      </c>
      <c r="AF140" s="14">
        <v>71</v>
      </c>
      <c r="AG140">
        <v>90</v>
      </c>
      <c r="AH140">
        <v>49</v>
      </c>
      <c r="AI140">
        <v>47</v>
      </c>
      <c r="AJ140">
        <v>6</v>
      </c>
      <c r="AK140">
        <v>24</v>
      </c>
      <c r="AL140">
        <v>66</v>
      </c>
      <c r="AM140" s="9">
        <f>AG140/((AF140*3)+AG140)</f>
        <v>0.297029702970297</v>
      </c>
      <c r="AN140" s="15">
        <f>(AK140+AG140)/AF140</f>
        <v>1.6056338028169015</v>
      </c>
      <c r="AO140" s="17">
        <f>AL140/(AF140/9)</f>
        <v>8.366197183098592</v>
      </c>
      <c r="AP140" s="7" t="str">
        <f>V140</f>
        <v>Taillon</v>
      </c>
      <c r="AQ140" s="7" t="str">
        <f>W140</f>
        <v>Jameson</v>
      </c>
      <c r="AR140" s="7" t="str">
        <f>X140</f>
        <v>PIT</v>
      </c>
      <c r="AS140">
        <v>6</v>
      </c>
      <c r="AT140">
        <v>7</v>
      </c>
      <c r="AU140" s="13">
        <f>BC140/(AZ140/9)</f>
        <v>3.9056603773584904</v>
      </c>
      <c r="AV140">
        <v>19</v>
      </c>
      <c r="AW140">
        <v>19</v>
      </c>
      <c r="AX140">
        <v>0</v>
      </c>
      <c r="AY140">
        <v>0</v>
      </c>
      <c r="AZ140" s="14">
        <v>106</v>
      </c>
      <c r="BA140">
        <v>99</v>
      </c>
      <c r="BB140">
        <v>47</v>
      </c>
      <c r="BC140">
        <v>46</v>
      </c>
      <c r="BD140">
        <v>12</v>
      </c>
      <c r="BE140">
        <v>30</v>
      </c>
      <c r="BF140">
        <v>103</v>
      </c>
      <c r="BG140" s="9">
        <f>BA140/((AZ140*3)+BA140)</f>
        <v>0.23741007194244604</v>
      </c>
      <c r="BH140" s="15">
        <f>(BE140+BA140)/AZ140</f>
        <v>1.2169811320754718</v>
      </c>
      <c r="BI140" s="17">
        <f>BF140/(AZ140/9)</f>
        <v>8.745283018867925</v>
      </c>
    </row>
    <row r="141" spans="1:61" ht="12.75">
      <c r="A141" t="s">
        <v>601</v>
      </c>
      <c r="B141" t="s">
        <v>602</v>
      </c>
      <c r="C141" t="s">
        <v>43</v>
      </c>
      <c r="D141" s="7">
        <f>Y141+AS141</f>
        <v>13</v>
      </c>
      <c r="E141" s="7">
        <f>Z141+AT141</f>
        <v>6</v>
      </c>
      <c r="F141" s="13">
        <f>N141/(K141/9)</f>
        <v>4.171189979123174</v>
      </c>
      <c r="G141" s="7">
        <f>AB141+AV141</f>
        <v>27</v>
      </c>
      <c r="H141" s="7">
        <f>AC141+AW141</f>
        <v>27</v>
      </c>
      <c r="I141" s="7">
        <f>AD141+AX141</f>
        <v>0</v>
      </c>
      <c r="J141" s="7">
        <f>AE141+AY141</f>
        <v>0</v>
      </c>
      <c r="K141" s="14">
        <f>AF141+AZ141</f>
        <v>159.66666666666666</v>
      </c>
      <c r="L141" s="7">
        <f>AG141+BA141</f>
        <v>139</v>
      </c>
      <c r="M141" s="7">
        <f>AH141+BB141</f>
        <v>79</v>
      </c>
      <c r="N141" s="7">
        <f>AI141+BC141</f>
        <v>74</v>
      </c>
      <c r="O141" s="7">
        <f>AJ141+BD141</f>
        <v>30</v>
      </c>
      <c r="P141" s="7">
        <f>AK141+BE141</f>
        <v>36</v>
      </c>
      <c r="Q141" s="7">
        <f>AL141+BF141</f>
        <v>174</v>
      </c>
      <c r="R141" s="9">
        <f>L141/((K141*3)+L141)</f>
        <v>0.22491909385113268</v>
      </c>
      <c r="S141" s="15">
        <f>(P141+L141)/K141</f>
        <v>1.0960334029227559</v>
      </c>
      <c r="T141" s="16">
        <f>Q141/P141</f>
        <v>4.833333333333333</v>
      </c>
      <c r="U141" s="17">
        <f>Q141/(K141/9)</f>
        <v>9.807933194154488</v>
      </c>
      <c r="V141" s="7" t="str">
        <f>B141</f>
        <v>Tanaka</v>
      </c>
      <c r="W141" s="7" t="str">
        <f>A141</f>
        <v>Masahiro</v>
      </c>
      <c r="X141" s="7" t="str">
        <f>C141</f>
        <v>NYY</v>
      </c>
      <c r="Y141">
        <v>6</v>
      </c>
      <c r="Z141">
        <v>4</v>
      </c>
      <c r="AA141" s="13">
        <f>AI141/(AF141/9)</f>
        <v>3.77292576419214</v>
      </c>
      <c r="AB141">
        <v>12</v>
      </c>
      <c r="AC141">
        <v>12</v>
      </c>
      <c r="AD141">
        <v>0</v>
      </c>
      <c r="AE141">
        <v>0</v>
      </c>
      <c r="AF141" s="14">
        <v>76.33333333333333</v>
      </c>
      <c r="AG141">
        <v>67</v>
      </c>
      <c r="AH141">
        <v>35</v>
      </c>
      <c r="AI141">
        <v>32</v>
      </c>
      <c r="AJ141">
        <v>12</v>
      </c>
      <c r="AK141">
        <v>14</v>
      </c>
      <c r="AL141">
        <v>91</v>
      </c>
      <c r="AM141" s="9">
        <f>AG141/((AF141*3)+AG141)</f>
        <v>0.22635135135135134</v>
      </c>
      <c r="AN141" s="15">
        <f>(AK141+AG141)/AF141</f>
        <v>1.0611353711790394</v>
      </c>
      <c r="AO141" s="17">
        <f>AL141/(AF141/9)</f>
        <v>10.729257641921398</v>
      </c>
      <c r="AP141" s="7" t="str">
        <f>V141</f>
        <v>Tanaka</v>
      </c>
      <c r="AQ141" s="7" t="str">
        <f>W141</f>
        <v>Masahiro</v>
      </c>
      <c r="AR141" s="7" t="str">
        <f>X141</f>
        <v>NYY</v>
      </c>
      <c r="AS141">
        <v>7</v>
      </c>
      <c r="AT141">
        <v>2</v>
      </c>
      <c r="AU141" s="13">
        <f>BC141/(AZ141/9)</f>
        <v>4.536</v>
      </c>
      <c r="AV141">
        <v>15</v>
      </c>
      <c r="AW141">
        <v>15</v>
      </c>
      <c r="AX141">
        <v>0</v>
      </c>
      <c r="AY141">
        <v>0</v>
      </c>
      <c r="AZ141" s="14">
        <v>83.33333333333333</v>
      </c>
      <c r="BA141">
        <v>72</v>
      </c>
      <c r="BB141">
        <v>44</v>
      </c>
      <c r="BC141">
        <v>42</v>
      </c>
      <c r="BD141">
        <v>18</v>
      </c>
      <c r="BE141">
        <v>22</v>
      </c>
      <c r="BF141">
        <v>83</v>
      </c>
      <c r="BG141" s="9">
        <f>BA141/((AZ141*3)+BA141)</f>
        <v>0.2236024844720497</v>
      </c>
      <c r="BH141" s="15">
        <f>(BE141+BA141)/AZ141</f>
        <v>1.1280000000000001</v>
      </c>
      <c r="BI141" s="17">
        <f>BF141/(AZ141/9)</f>
        <v>8.964</v>
      </c>
    </row>
    <row r="142" spans="1:61" ht="12.75">
      <c r="A142" t="s">
        <v>603</v>
      </c>
      <c r="B142" t="s">
        <v>604</v>
      </c>
      <c r="C142" t="s">
        <v>27</v>
      </c>
      <c r="D142" s="7">
        <f>Y142+AS142</f>
        <v>11</v>
      </c>
      <c r="E142" s="7">
        <f>Z142+AT142</f>
        <v>13</v>
      </c>
      <c r="F142" s="13">
        <f>N142/(K142/9)</f>
        <v>4.059440559440559</v>
      </c>
      <c r="G142" s="7">
        <f>AB142+AV142</f>
        <v>33</v>
      </c>
      <c r="H142" s="7">
        <f>AC142+AW142</f>
        <v>33</v>
      </c>
      <c r="I142" s="7">
        <f>AD142+AX142</f>
        <v>0</v>
      </c>
      <c r="J142" s="7">
        <f>AE142+AY142</f>
        <v>0</v>
      </c>
      <c r="K142" s="14">
        <f>AF142+AZ142</f>
        <v>190.66666666666669</v>
      </c>
      <c r="L142" s="7">
        <f>AG142+BA142</f>
        <v>160</v>
      </c>
      <c r="M142" s="7">
        <f>AH142+BB142</f>
        <v>89</v>
      </c>
      <c r="N142" s="7">
        <f>AI142+BC142</f>
        <v>86</v>
      </c>
      <c r="O142" s="7">
        <f>AJ142+BD142</f>
        <v>29</v>
      </c>
      <c r="P142" s="7">
        <f>AK142+BE142</f>
        <v>83</v>
      </c>
      <c r="Q142" s="7">
        <f>AL142+BF142</f>
        <v>174</v>
      </c>
      <c r="R142" s="9">
        <f>L142/((K142*3)+L142)</f>
        <v>0.2185792349726776</v>
      </c>
      <c r="S142" s="15">
        <f>(P142+L142)/K142</f>
        <v>1.2744755244755244</v>
      </c>
      <c r="T142" s="16">
        <f>Q142/P142</f>
        <v>2.0963855421686746</v>
      </c>
      <c r="U142" s="17">
        <f>Q142/(K142/9)</f>
        <v>8.213286713286713</v>
      </c>
      <c r="V142" s="7" t="str">
        <f>B142</f>
        <v>Teheran</v>
      </c>
      <c r="W142" s="7" t="str">
        <f>A142</f>
        <v>Julio</v>
      </c>
      <c r="X142" s="7" t="str">
        <f>C142</f>
        <v>ATL</v>
      </c>
      <c r="Y142">
        <v>4</v>
      </c>
      <c r="Z142">
        <v>7</v>
      </c>
      <c r="AA142" s="13">
        <f>AI142/(AF142/9)</f>
        <v>4.129411764705882</v>
      </c>
      <c r="AB142">
        <v>14</v>
      </c>
      <c r="AC142">
        <v>14</v>
      </c>
      <c r="AD142">
        <v>0</v>
      </c>
      <c r="AE142">
        <v>0</v>
      </c>
      <c r="AF142" s="14">
        <v>85</v>
      </c>
      <c r="AG142">
        <v>83</v>
      </c>
      <c r="AH142">
        <v>42</v>
      </c>
      <c r="AI142">
        <v>39</v>
      </c>
      <c r="AJ142">
        <v>11</v>
      </c>
      <c r="AK142">
        <v>32</v>
      </c>
      <c r="AL142">
        <v>76</v>
      </c>
      <c r="AM142" s="9">
        <f>AG142/((AF142*3)+AG142)</f>
        <v>0.2455621301775148</v>
      </c>
      <c r="AN142" s="15">
        <f>(AK142+AG142)/AF142</f>
        <v>1.3529411764705883</v>
      </c>
      <c r="AO142" s="17">
        <f>AL142/(AF142/9)</f>
        <v>8.047058823529412</v>
      </c>
      <c r="AP142" s="7" t="str">
        <f>V142</f>
        <v>Teheran</v>
      </c>
      <c r="AQ142" s="7" t="str">
        <f>W142</f>
        <v>Julio</v>
      </c>
      <c r="AR142" s="7" t="str">
        <f>X142</f>
        <v>ATL</v>
      </c>
      <c r="AS142">
        <v>7</v>
      </c>
      <c r="AT142">
        <v>6</v>
      </c>
      <c r="AU142" s="13">
        <f>BC142/(AZ142/9)</f>
        <v>4.003154574132492</v>
      </c>
      <c r="AV142">
        <v>19</v>
      </c>
      <c r="AW142">
        <v>19</v>
      </c>
      <c r="AX142">
        <v>0</v>
      </c>
      <c r="AY142">
        <v>0</v>
      </c>
      <c r="AZ142" s="14">
        <v>105.66666666666667</v>
      </c>
      <c r="BA142">
        <v>77</v>
      </c>
      <c r="BB142">
        <v>47</v>
      </c>
      <c r="BC142">
        <v>47</v>
      </c>
      <c r="BD142">
        <v>18</v>
      </c>
      <c r="BE142">
        <v>51</v>
      </c>
      <c r="BF142">
        <v>98</v>
      </c>
      <c r="BG142" s="9">
        <f>BA142/((AZ142*3)+BA142)</f>
        <v>0.19543147208121828</v>
      </c>
      <c r="BH142" s="15">
        <f>(BE142+BA142)/AZ142</f>
        <v>1.2113564668769716</v>
      </c>
      <c r="BI142" s="17">
        <f>BF142/(AZ142/9)</f>
        <v>8.347003154574132</v>
      </c>
    </row>
    <row r="143" spans="1:61" ht="12.75">
      <c r="A143" t="s">
        <v>540</v>
      </c>
      <c r="B143" t="s">
        <v>605</v>
      </c>
      <c r="C143" t="s">
        <v>606</v>
      </c>
      <c r="D143" s="7">
        <f>Y143+AS143</f>
        <v>8</v>
      </c>
      <c r="E143" s="7">
        <f>Z143+AT143</f>
        <v>6</v>
      </c>
      <c r="F143" s="13">
        <f>N143/(K143/9)</f>
        <v>1.4651162790697674</v>
      </c>
      <c r="G143" s="7">
        <f>AB143+AV143</f>
        <v>75</v>
      </c>
      <c r="H143" s="7">
        <f>AC143+AW143</f>
        <v>0</v>
      </c>
      <c r="I143" s="7">
        <f>AD143+AX143</f>
        <v>37</v>
      </c>
      <c r="J143" s="7">
        <f>AE143+AY143</f>
        <v>43</v>
      </c>
      <c r="K143" s="14">
        <f>AF143+AZ143</f>
        <v>86</v>
      </c>
      <c r="L143" s="7">
        <f>AG143+BA143</f>
        <v>63</v>
      </c>
      <c r="M143" s="7">
        <f>AH143+BB143</f>
        <v>20</v>
      </c>
      <c r="N143" s="7">
        <f>AI143+BC143</f>
        <v>14</v>
      </c>
      <c r="O143" s="7">
        <f>AJ143+BD143</f>
        <v>4</v>
      </c>
      <c r="P143" s="7">
        <f>AK143+BE143</f>
        <v>28</v>
      </c>
      <c r="Q143" s="7">
        <f>AL143+BF143</f>
        <v>103</v>
      </c>
      <c r="R143" s="9">
        <f>L143/((K143*3)+L143)</f>
        <v>0.19626168224299065</v>
      </c>
      <c r="S143" s="15">
        <f>(P143+L143)/K143</f>
        <v>1.058139534883721</v>
      </c>
      <c r="T143" s="16">
        <f>Q143/P143</f>
        <v>3.6785714285714284</v>
      </c>
      <c r="U143" s="17">
        <f>Q143/(K143/9)</f>
        <v>10.779069767441861</v>
      </c>
      <c r="V143" s="7" t="str">
        <f>B143</f>
        <v>Treinen</v>
      </c>
      <c r="W143" s="7" t="str">
        <f>A143</f>
        <v>Blake</v>
      </c>
      <c r="X143" s="7" t="str">
        <f>C143</f>
        <v>WAS / OAK</v>
      </c>
      <c r="Y143">
        <v>3</v>
      </c>
      <c r="Z143">
        <v>4</v>
      </c>
      <c r="AA143" s="13">
        <f>AI143/(AF143/9)</f>
        <v>2.131578947368421</v>
      </c>
      <c r="AB143">
        <v>35</v>
      </c>
      <c r="AC143">
        <v>0</v>
      </c>
      <c r="AD143">
        <v>13</v>
      </c>
      <c r="AE143">
        <v>16</v>
      </c>
      <c r="AF143" s="14">
        <v>38</v>
      </c>
      <c r="AG143">
        <v>32</v>
      </c>
      <c r="AH143">
        <v>11</v>
      </c>
      <c r="AI143">
        <v>9</v>
      </c>
      <c r="AJ143">
        <v>3</v>
      </c>
      <c r="AK143">
        <v>12</v>
      </c>
      <c r="AL143">
        <v>42</v>
      </c>
      <c r="AM143" s="9">
        <f>AG143/((AF143*3)+AG143)</f>
        <v>0.2191780821917808</v>
      </c>
      <c r="AN143" s="15">
        <f>(AK143+AG143)/AF143</f>
        <v>1.1578947368421053</v>
      </c>
      <c r="AO143" s="17">
        <f>AL143/(AF143/9)</f>
        <v>9.947368421052632</v>
      </c>
      <c r="AP143" s="7" t="str">
        <f>V143</f>
        <v>Treinen</v>
      </c>
      <c r="AQ143" s="7" t="str">
        <f>W143</f>
        <v>Blake</v>
      </c>
      <c r="AR143" s="7" t="str">
        <f>X143</f>
        <v>WAS / OAK</v>
      </c>
      <c r="AS143">
        <v>5</v>
      </c>
      <c r="AT143">
        <v>2</v>
      </c>
      <c r="AU143" s="13">
        <f>BC143/(AZ143/9)</f>
        <v>0.9375</v>
      </c>
      <c r="AV143">
        <v>40</v>
      </c>
      <c r="AW143">
        <v>0</v>
      </c>
      <c r="AX143">
        <v>24</v>
      </c>
      <c r="AY143">
        <v>27</v>
      </c>
      <c r="AZ143" s="14">
        <v>48</v>
      </c>
      <c r="BA143">
        <v>31</v>
      </c>
      <c r="BB143">
        <v>9</v>
      </c>
      <c r="BC143">
        <v>5</v>
      </c>
      <c r="BD143">
        <v>1</v>
      </c>
      <c r="BE143">
        <v>16</v>
      </c>
      <c r="BF143">
        <v>61</v>
      </c>
      <c r="BG143" s="9">
        <f>BA143/((AZ143*3)+BA143)</f>
        <v>0.17714285714285713</v>
      </c>
      <c r="BH143" s="15">
        <f>(BE143+BA143)/AZ143</f>
        <v>0.9791666666666666</v>
      </c>
      <c r="BI143" s="17">
        <f>BF143/(AZ143/9)</f>
        <v>11.4375</v>
      </c>
    </row>
    <row r="144" spans="1:61" ht="12.75">
      <c r="A144" t="s">
        <v>607</v>
      </c>
      <c r="B144" t="s">
        <v>608</v>
      </c>
      <c r="C144" t="s">
        <v>110</v>
      </c>
      <c r="D144" s="7">
        <f>Y144+AS144</f>
        <v>7</v>
      </c>
      <c r="E144" s="7">
        <f>Z144+AT144</f>
        <v>1</v>
      </c>
      <c r="F144" s="13">
        <f>N144/(K144/9)</f>
        <v>1.2180451127819547</v>
      </c>
      <c r="G144" s="7">
        <f>AB144+AV144</f>
        <v>36</v>
      </c>
      <c r="H144" s="7">
        <f>AC144+AW144</f>
        <v>0</v>
      </c>
      <c r="I144" s="7">
        <f>AD144+AX144</f>
        <v>4</v>
      </c>
      <c r="J144" s="7">
        <f>AE144+AY144</f>
        <v>5</v>
      </c>
      <c r="K144" s="14">
        <f>AF144+AZ144</f>
        <v>44.333333333333336</v>
      </c>
      <c r="L144" s="7">
        <f>AG144+BA144</f>
        <v>23</v>
      </c>
      <c r="M144" s="7">
        <f>AH144+BB144</f>
        <v>6</v>
      </c>
      <c r="N144" s="7">
        <f>AI144+BC144</f>
        <v>6</v>
      </c>
      <c r="O144" s="7">
        <f>AJ144+BD144</f>
        <v>3</v>
      </c>
      <c r="P144" s="7">
        <f>AK144+BE144</f>
        <v>19</v>
      </c>
      <c r="Q144" s="7">
        <f>AL144+BF144</f>
        <v>50</v>
      </c>
      <c r="R144" s="9">
        <f>L144/((K144*3)+L144)</f>
        <v>0.14743589743589744</v>
      </c>
      <c r="S144" s="15">
        <f>(P144+L144)/K144</f>
        <v>0.9473684210526315</v>
      </c>
      <c r="T144" s="16">
        <f>Q144/P144</f>
        <v>2.6315789473684212</v>
      </c>
      <c r="U144" s="17">
        <f>Q144/(K144/9)</f>
        <v>10.150375939849622</v>
      </c>
      <c r="V144" s="7" t="str">
        <f>B144</f>
        <v>Trivino</v>
      </c>
      <c r="W144" s="7" t="str">
        <f>A144</f>
        <v>Lou</v>
      </c>
      <c r="X144" s="7" t="str">
        <f>C144</f>
        <v>OAK</v>
      </c>
      <c r="Y144">
        <v>0</v>
      </c>
      <c r="Z144">
        <v>0</v>
      </c>
      <c r="AA144" s="13" t="e">
        <f>AI144/(AF144/9)</f>
        <v>#DIV/0!</v>
      </c>
      <c r="AB144">
        <v>0</v>
      </c>
      <c r="AC144">
        <v>0</v>
      </c>
      <c r="AD144">
        <v>0</v>
      </c>
      <c r="AE144">
        <v>0</v>
      </c>
      <c r="AF144" s="1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 s="9" t="e">
        <f>AG144/((AF144*3)+AG144)</f>
        <v>#DIV/0!</v>
      </c>
      <c r="AN144" s="15" t="e">
        <f>(AK144+AG144)/AF144</f>
        <v>#DIV/0!</v>
      </c>
      <c r="AO144" s="17" t="e">
        <f>AL144/(AF144/9)</f>
        <v>#DIV/0!</v>
      </c>
      <c r="AP144" s="7" t="str">
        <f>V144</f>
        <v>Trivino</v>
      </c>
      <c r="AQ144" s="7" t="str">
        <f>W144</f>
        <v>Lou</v>
      </c>
      <c r="AR144" s="7" t="str">
        <f>X144</f>
        <v>OAK</v>
      </c>
      <c r="AS144">
        <v>7</v>
      </c>
      <c r="AT144">
        <v>1</v>
      </c>
      <c r="AU144" s="13">
        <f>BC144/(AZ144/9)</f>
        <v>1.2180451127819547</v>
      </c>
      <c r="AV144">
        <v>36</v>
      </c>
      <c r="AW144">
        <v>0</v>
      </c>
      <c r="AX144">
        <v>4</v>
      </c>
      <c r="AY144">
        <v>5</v>
      </c>
      <c r="AZ144" s="14">
        <v>44.333333333333336</v>
      </c>
      <c r="BA144">
        <v>23</v>
      </c>
      <c r="BB144">
        <v>6</v>
      </c>
      <c r="BC144">
        <v>6</v>
      </c>
      <c r="BD144">
        <v>3</v>
      </c>
      <c r="BE144">
        <v>19</v>
      </c>
      <c r="BF144">
        <v>50</v>
      </c>
      <c r="BG144" s="9">
        <f>BA144/((AZ144*3)+BA144)</f>
        <v>0.14743589743589744</v>
      </c>
      <c r="BH144" s="15">
        <f>(BE144+BA144)/AZ144</f>
        <v>0.9473684210526315</v>
      </c>
      <c r="BI144" s="17">
        <f>BF144/(AZ144/9)</f>
        <v>10.150375939849622</v>
      </c>
    </row>
    <row r="145" spans="1:61" ht="12.75">
      <c r="A145" t="s">
        <v>19</v>
      </c>
      <c r="B145" t="s">
        <v>609</v>
      </c>
      <c r="C145" t="s">
        <v>35</v>
      </c>
      <c r="D145" s="7">
        <f>Y145+AS145</f>
        <v>9</v>
      </c>
      <c r="E145" s="7">
        <f>Z145+AT145</f>
        <v>13</v>
      </c>
      <c r="F145" s="13">
        <f>N145/(K145/9)</f>
        <v>4.265625</v>
      </c>
      <c r="G145" s="7">
        <f>AB145+AV145</f>
        <v>34</v>
      </c>
      <c r="H145" s="7">
        <f>AC145+AW145</f>
        <v>34</v>
      </c>
      <c r="I145" s="7">
        <f>AD145+AX145</f>
        <v>0</v>
      </c>
      <c r="J145" s="7">
        <f>AE145+AY145</f>
        <v>0</v>
      </c>
      <c r="K145" s="14">
        <f>AF145+AZ145</f>
        <v>192</v>
      </c>
      <c r="L145" s="7">
        <f>AG145+BA145</f>
        <v>182</v>
      </c>
      <c r="M145" s="7">
        <f>AH145+BB145</f>
        <v>93</v>
      </c>
      <c r="N145" s="7">
        <f>AI145+BC145</f>
        <v>91</v>
      </c>
      <c r="O145" s="7">
        <f>AJ145+BD145</f>
        <v>24</v>
      </c>
      <c r="P145" s="7">
        <f>AK145+BE145</f>
        <v>62</v>
      </c>
      <c r="Q145" s="7">
        <f>AL145+BF145</f>
        <v>144</v>
      </c>
      <c r="R145" s="9">
        <f>L145/((K145*3)+L145)</f>
        <v>0.24010554089709762</v>
      </c>
      <c r="S145" s="15">
        <f>(P145+L145)/K145</f>
        <v>1.2708333333333333</v>
      </c>
      <c r="T145" s="16">
        <f>Q145/P145</f>
        <v>2.3225806451612905</v>
      </c>
      <c r="U145" s="17">
        <f>Q145/(K145/9)</f>
        <v>6.75</v>
      </c>
      <c r="V145" s="7" t="str">
        <f>B145</f>
        <v>Urena</v>
      </c>
      <c r="W145" s="7" t="str">
        <f>A145</f>
        <v>Jose</v>
      </c>
      <c r="X145" s="7" t="str">
        <f>C145</f>
        <v>MIA</v>
      </c>
      <c r="Y145">
        <v>7</v>
      </c>
      <c r="Z145">
        <v>4</v>
      </c>
      <c r="AA145" s="13">
        <f>AI145/(AF145/9)</f>
        <v>4.104</v>
      </c>
      <c r="AB145">
        <v>15</v>
      </c>
      <c r="AC145">
        <v>15</v>
      </c>
      <c r="AD145">
        <v>0</v>
      </c>
      <c r="AE145">
        <v>0</v>
      </c>
      <c r="AF145" s="14">
        <v>83.33333333333333</v>
      </c>
      <c r="AG145">
        <v>77</v>
      </c>
      <c r="AH145">
        <v>39</v>
      </c>
      <c r="AI145">
        <v>38</v>
      </c>
      <c r="AJ145">
        <v>14</v>
      </c>
      <c r="AK145">
        <v>34</v>
      </c>
      <c r="AL145">
        <v>55</v>
      </c>
      <c r="AM145" s="9">
        <f>AG145/((AF145*3)+AG145)</f>
        <v>0.23547400611620795</v>
      </c>
      <c r="AN145" s="15">
        <f>(AK145+AG145)/AF145</f>
        <v>1.332</v>
      </c>
      <c r="AO145" s="17">
        <f>AL145/(AF145/9)</f>
        <v>5.9399999999999995</v>
      </c>
      <c r="AP145" s="7" t="str">
        <f>V145</f>
        <v>Urena</v>
      </c>
      <c r="AQ145" s="7" t="str">
        <f>W145</f>
        <v>Jose</v>
      </c>
      <c r="AR145" s="7" t="str">
        <f>X145</f>
        <v>MIA</v>
      </c>
      <c r="AS145">
        <v>2</v>
      </c>
      <c r="AT145">
        <v>9</v>
      </c>
      <c r="AU145" s="13">
        <f>BC145/(AZ145/9)</f>
        <v>4.389570552147239</v>
      </c>
      <c r="AV145">
        <v>19</v>
      </c>
      <c r="AW145">
        <v>19</v>
      </c>
      <c r="AX145">
        <v>0</v>
      </c>
      <c r="AY145">
        <v>0</v>
      </c>
      <c r="AZ145" s="14">
        <v>108.66666666666667</v>
      </c>
      <c r="BA145">
        <v>105</v>
      </c>
      <c r="BB145">
        <v>54</v>
      </c>
      <c r="BC145">
        <v>53</v>
      </c>
      <c r="BD145">
        <v>10</v>
      </c>
      <c r="BE145">
        <v>28</v>
      </c>
      <c r="BF145">
        <v>89</v>
      </c>
      <c r="BG145" s="9">
        <f>BA145/((AZ145*3)+BA145)</f>
        <v>0.24361948955916474</v>
      </c>
      <c r="BH145" s="15">
        <f>(BE145+BA145)/AZ145</f>
        <v>1.2239263803680982</v>
      </c>
      <c r="BI145" s="17">
        <f>BF145/(AZ145/9)</f>
        <v>7.3711656441717786</v>
      </c>
    </row>
    <row r="146" spans="1:61" ht="12.75">
      <c r="A146" t="s">
        <v>468</v>
      </c>
      <c r="B146" t="s">
        <v>610</v>
      </c>
      <c r="C146" t="s">
        <v>611</v>
      </c>
      <c r="D146" s="7">
        <f>Y146+AS146</f>
        <v>8</v>
      </c>
      <c r="E146" s="7">
        <f>Z146+AT146</f>
        <v>14</v>
      </c>
      <c r="F146" s="13">
        <f>N146/(K146/9)</f>
        <v>7.135135135135135</v>
      </c>
      <c r="G146" s="7">
        <f>AB146+AV146</f>
        <v>24</v>
      </c>
      <c r="H146" s="7">
        <f>AC146+AW146</f>
        <v>24</v>
      </c>
      <c r="I146" s="7">
        <f>AD146+AX146</f>
        <v>0</v>
      </c>
      <c r="J146" s="7">
        <f>AE146+AY146</f>
        <v>0</v>
      </c>
      <c r="K146" s="14">
        <f>AF146+AZ146</f>
        <v>111</v>
      </c>
      <c r="L146" s="7">
        <f>AG146+BA146</f>
        <v>139</v>
      </c>
      <c r="M146" s="7">
        <f>AH146+BB146</f>
        <v>88</v>
      </c>
      <c r="N146" s="7">
        <f>AI146+BC146</f>
        <v>88</v>
      </c>
      <c r="O146" s="7">
        <f>AJ146+BD146</f>
        <v>27</v>
      </c>
      <c r="P146" s="7">
        <f>AK146+BE146</f>
        <v>47</v>
      </c>
      <c r="Q146" s="7">
        <f>AL146+BF146</f>
        <v>88</v>
      </c>
      <c r="R146" s="9">
        <f>L146/((K146*3)+L146)</f>
        <v>0.2944915254237288</v>
      </c>
      <c r="S146" s="15">
        <f>(P146+L146)/K146</f>
        <v>1.6756756756756757</v>
      </c>
      <c r="T146" s="16">
        <f>Q146/P146</f>
        <v>1.872340425531915</v>
      </c>
      <c r="U146" s="17">
        <f>Q146/(K146/9)</f>
        <v>7.135135135135135</v>
      </c>
      <c r="V146" s="7" t="str">
        <f>B146</f>
        <v>Vargas</v>
      </c>
      <c r="W146" s="7" t="str">
        <f>A146</f>
        <v>Jason</v>
      </c>
      <c r="X146" s="7" t="str">
        <f>C146</f>
        <v>KC / NYM</v>
      </c>
      <c r="Y146">
        <v>6</v>
      </c>
      <c r="Z146">
        <v>8</v>
      </c>
      <c r="AA146" s="13">
        <f>AI146/(AF146/9)</f>
        <v>6.381818181818183</v>
      </c>
      <c r="AB146">
        <v>15</v>
      </c>
      <c r="AC146">
        <v>15</v>
      </c>
      <c r="AD146">
        <v>0</v>
      </c>
      <c r="AE146">
        <v>0</v>
      </c>
      <c r="AF146" s="14">
        <v>73.33333333333333</v>
      </c>
      <c r="AG146">
        <v>84</v>
      </c>
      <c r="AH146">
        <v>52</v>
      </c>
      <c r="AI146">
        <v>52</v>
      </c>
      <c r="AJ146">
        <v>16</v>
      </c>
      <c r="AK146">
        <v>33</v>
      </c>
      <c r="AL146">
        <v>56</v>
      </c>
      <c r="AM146" s="9">
        <f>AG146/((AF146*3)+AG146)</f>
        <v>0.27631578947368424</v>
      </c>
      <c r="AN146" s="15">
        <f>(AK146+AG146)/AF146</f>
        <v>1.5954545454545455</v>
      </c>
      <c r="AO146" s="17">
        <f>AL146/(AF146/9)</f>
        <v>6.872727272727274</v>
      </c>
      <c r="AP146" s="7" t="str">
        <f>V146</f>
        <v>Vargas</v>
      </c>
      <c r="AQ146" s="7" t="str">
        <f>W146</f>
        <v>Jason</v>
      </c>
      <c r="AR146" s="7" t="str">
        <f>X146</f>
        <v>KC / NYM</v>
      </c>
      <c r="AS146">
        <v>2</v>
      </c>
      <c r="AT146">
        <v>6</v>
      </c>
      <c r="AU146" s="13">
        <f>BC146/(AZ146/9)</f>
        <v>8.601769911504425</v>
      </c>
      <c r="AV146">
        <v>9</v>
      </c>
      <c r="AW146">
        <v>9</v>
      </c>
      <c r="AX146">
        <v>0</v>
      </c>
      <c r="AY146">
        <v>0</v>
      </c>
      <c r="AZ146" s="14">
        <v>37.666666666666664</v>
      </c>
      <c r="BA146">
        <v>55</v>
      </c>
      <c r="BB146">
        <v>36</v>
      </c>
      <c r="BC146">
        <v>36</v>
      </c>
      <c r="BD146">
        <v>11</v>
      </c>
      <c r="BE146">
        <v>14</v>
      </c>
      <c r="BF146">
        <v>32</v>
      </c>
      <c r="BG146" s="9">
        <f>BA146/((AZ146*3)+BA146)</f>
        <v>0.3273809523809524</v>
      </c>
      <c r="BH146" s="15">
        <f>(BE146+BA146)/AZ146</f>
        <v>1.8318584070796462</v>
      </c>
      <c r="BI146" s="17">
        <f>BF146/(AZ146/9)</f>
        <v>7.646017699115045</v>
      </c>
    </row>
    <row r="147" spans="1:61" ht="12.75">
      <c r="A147" t="s">
        <v>612</v>
      </c>
      <c r="B147" t="s">
        <v>613</v>
      </c>
      <c r="C147" t="s">
        <v>57</v>
      </c>
      <c r="D147" s="7">
        <f>Y147+AS147</f>
        <v>5</v>
      </c>
      <c r="E147" s="7">
        <f>Z147+AT147</f>
        <v>3</v>
      </c>
      <c r="F147" s="13">
        <f>N147/(K147/9)</f>
        <v>3.115384615384615</v>
      </c>
      <c r="G147" s="7">
        <f>AB147+AV147</f>
        <v>72</v>
      </c>
      <c r="H147" s="7">
        <f>AC147+AW147</f>
        <v>0</v>
      </c>
      <c r="I147" s="7">
        <f>AD147+AX147</f>
        <v>38</v>
      </c>
      <c r="J147" s="7">
        <f>AE147+AY147</f>
        <v>44</v>
      </c>
      <c r="K147" s="14">
        <f>AF147+AZ147</f>
        <v>69.33333333333334</v>
      </c>
      <c r="L147" s="7">
        <f>AG147+BA147</f>
        <v>61</v>
      </c>
      <c r="M147" s="7">
        <f>AH147+BB147</f>
        <v>27</v>
      </c>
      <c r="N147" s="7">
        <f>AI147+BC147</f>
        <v>24</v>
      </c>
      <c r="O147" s="7">
        <f>AJ147+BD147</f>
        <v>3</v>
      </c>
      <c r="P147" s="7">
        <f>AK147+BE147</f>
        <v>25</v>
      </c>
      <c r="Q147" s="7">
        <f>AL147+BF147</f>
        <v>90</v>
      </c>
      <c r="R147" s="9">
        <f>L147/((K147*3)+L147)</f>
        <v>0.22676579925650558</v>
      </c>
      <c r="S147" s="15">
        <f>(P147+L147)/K147</f>
        <v>1.2403846153846152</v>
      </c>
      <c r="T147" s="16">
        <f>Q147/P147</f>
        <v>3.6</v>
      </c>
      <c r="U147" s="17">
        <f>Q147/(K147/9)</f>
        <v>11.682692307692305</v>
      </c>
      <c r="V147" s="7" t="str">
        <f>B147</f>
        <v>Vazquez</v>
      </c>
      <c r="W147" s="7" t="str">
        <f>A147</f>
        <v>Felipe</v>
      </c>
      <c r="X147" s="7" t="str">
        <f>C147</f>
        <v>PIT</v>
      </c>
      <c r="Y147">
        <v>2</v>
      </c>
      <c r="Z147">
        <v>1</v>
      </c>
      <c r="AA147" s="13">
        <f>AI147/(AF147/9)</f>
        <v>3.2142857142857144</v>
      </c>
      <c r="AB147">
        <v>29</v>
      </c>
      <c r="AC147">
        <v>0</v>
      </c>
      <c r="AD147">
        <v>15</v>
      </c>
      <c r="AE147">
        <v>17</v>
      </c>
      <c r="AF147" s="14">
        <v>28</v>
      </c>
      <c r="AG147">
        <v>25</v>
      </c>
      <c r="AH147">
        <v>10</v>
      </c>
      <c r="AI147">
        <v>10</v>
      </c>
      <c r="AJ147">
        <v>2</v>
      </c>
      <c r="AK147">
        <v>8</v>
      </c>
      <c r="AL147">
        <v>33</v>
      </c>
      <c r="AM147" s="9">
        <f>AG147/((AF147*3)+AG147)</f>
        <v>0.22935779816513763</v>
      </c>
      <c r="AN147" s="15">
        <f>(AK147+AG147)/AF147</f>
        <v>1.1785714285714286</v>
      </c>
      <c r="AO147" s="17">
        <f>AL147/(AF147/9)</f>
        <v>10.607142857142858</v>
      </c>
      <c r="AP147" s="7" t="str">
        <f>V147</f>
        <v>Vazquez</v>
      </c>
      <c r="AQ147" s="7" t="str">
        <f>W147</f>
        <v>Felipe</v>
      </c>
      <c r="AR147" s="7" t="str">
        <f>X147</f>
        <v>PIT</v>
      </c>
      <c r="AS147">
        <v>3</v>
      </c>
      <c r="AT147">
        <v>2</v>
      </c>
      <c r="AU147" s="13">
        <f>BC147/(AZ147/9)</f>
        <v>3.0483870967741935</v>
      </c>
      <c r="AV147">
        <v>43</v>
      </c>
      <c r="AW147">
        <v>0</v>
      </c>
      <c r="AX147">
        <v>23</v>
      </c>
      <c r="AY147">
        <v>27</v>
      </c>
      <c r="AZ147" s="14">
        <v>41.333333333333336</v>
      </c>
      <c r="BA147">
        <v>36</v>
      </c>
      <c r="BB147">
        <v>17</v>
      </c>
      <c r="BC147">
        <v>14</v>
      </c>
      <c r="BD147">
        <v>1</v>
      </c>
      <c r="BE147">
        <v>17</v>
      </c>
      <c r="BF147">
        <v>57</v>
      </c>
      <c r="BG147" s="9">
        <f>BA147/((AZ147*3)+BA147)</f>
        <v>0.225</v>
      </c>
      <c r="BH147" s="15">
        <f>(BE147+BA147)/AZ147</f>
        <v>1.282258064516129</v>
      </c>
      <c r="BI147" s="17">
        <f>BF147/(AZ147/9)</f>
        <v>12.411290322580646</v>
      </c>
    </row>
    <row r="148" spans="1:61" ht="12.75">
      <c r="A148" t="s">
        <v>614</v>
      </c>
      <c r="B148" t="s">
        <v>615</v>
      </c>
      <c r="C148" t="s">
        <v>156</v>
      </c>
      <c r="D148" s="7">
        <f>Y148+AS148</f>
        <v>5</v>
      </c>
      <c r="E148" s="7">
        <f>Z148+AT148</f>
        <v>10</v>
      </c>
      <c r="F148" s="13">
        <f>N148/(K148/9)</f>
        <v>4.332378223495702</v>
      </c>
      <c r="G148" s="7">
        <f>AB148+AV148</f>
        <v>23</v>
      </c>
      <c r="H148" s="7">
        <f>AC148+AW148</f>
        <v>23</v>
      </c>
      <c r="I148" s="7">
        <f>AD148+AX148</f>
        <v>0</v>
      </c>
      <c r="J148" s="7">
        <f>AE148+AY148</f>
        <v>0</v>
      </c>
      <c r="K148" s="14">
        <f>AF148+AZ148</f>
        <v>116.33333333333333</v>
      </c>
      <c r="L148" s="7">
        <f>AG148+BA148</f>
        <v>104</v>
      </c>
      <c r="M148" s="7">
        <f>AH148+BB148</f>
        <v>61</v>
      </c>
      <c r="N148" s="7">
        <f>AI148+BC148</f>
        <v>56</v>
      </c>
      <c r="O148" s="7">
        <f>AJ148+BD148</f>
        <v>17</v>
      </c>
      <c r="P148" s="7">
        <f>AK148+BE148</f>
        <v>48</v>
      </c>
      <c r="Q148" s="7">
        <f>AL148+BF148</f>
        <v>125</v>
      </c>
      <c r="R148" s="9">
        <f>L148/((K148*3)+L148)</f>
        <v>0.22958057395143489</v>
      </c>
      <c r="S148" s="15">
        <f>(P148+L148)/K148</f>
        <v>1.3065902578796562</v>
      </c>
      <c r="T148" s="16">
        <f>Q148/P148</f>
        <v>2.6041666666666665</v>
      </c>
      <c r="U148" s="17">
        <f>Q148/(K148/9)</f>
        <v>9.670487106017193</v>
      </c>
      <c r="V148" s="7" t="str">
        <f>B148</f>
        <v>Velasquez</v>
      </c>
      <c r="W148" s="7" t="str">
        <f>A148</f>
        <v>Vince</v>
      </c>
      <c r="X148" s="7" t="str">
        <f>C148</f>
        <v>PHI</v>
      </c>
      <c r="Y148">
        <v>0</v>
      </c>
      <c r="Z148">
        <v>2</v>
      </c>
      <c r="AA148" s="13">
        <f>AI148/(AF148/9)</f>
        <v>4.090909090909091</v>
      </c>
      <c r="AB148">
        <v>5</v>
      </c>
      <c r="AC148">
        <v>5</v>
      </c>
      <c r="AD148">
        <v>0</v>
      </c>
      <c r="AE148">
        <v>0</v>
      </c>
      <c r="AF148" s="14">
        <v>22</v>
      </c>
      <c r="AG148">
        <v>22</v>
      </c>
      <c r="AH148">
        <v>11</v>
      </c>
      <c r="AI148">
        <v>10</v>
      </c>
      <c r="AJ148">
        <v>4</v>
      </c>
      <c r="AK148">
        <v>13</v>
      </c>
      <c r="AL148">
        <v>15</v>
      </c>
      <c r="AM148" s="9">
        <f>AG148/((AF148*3)+AG148)</f>
        <v>0.25</v>
      </c>
      <c r="AN148" s="15">
        <f>(AK148+AG148)/AF148</f>
        <v>1.5909090909090908</v>
      </c>
      <c r="AO148" s="17">
        <f>AL148/(AF148/9)</f>
        <v>6.136363636363636</v>
      </c>
      <c r="AP148" s="7" t="str">
        <f>V148</f>
        <v>Velasquez</v>
      </c>
      <c r="AQ148" s="7" t="str">
        <f>W148</f>
        <v>Vince</v>
      </c>
      <c r="AR148" s="7" t="str">
        <f>X148</f>
        <v>PHI</v>
      </c>
      <c r="AS148">
        <v>5</v>
      </c>
      <c r="AT148">
        <v>8</v>
      </c>
      <c r="AU148" s="13">
        <f>BC148/(AZ148/9)</f>
        <v>4.3886925795053005</v>
      </c>
      <c r="AV148">
        <v>18</v>
      </c>
      <c r="AW148">
        <v>18</v>
      </c>
      <c r="AX148">
        <v>0</v>
      </c>
      <c r="AY148">
        <v>0</v>
      </c>
      <c r="AZ148" s="14">
        <v>94.33333333333333</v>
      </c>
      <c r="BA148">
        <v>82</v>
      </c>
      <c r="BB148">
        <v>50</v>
      </c>
      <c r="BC148">
        <v>46</v>
      </c>
      <c r="BD148">
        <v>13</v>
      </c>
      <c r="BE148">
        <v>35</v>
      </c>
      <c r="BF148">
        <v>110</v>
      </c>
      <c r="BG148" s="9">
        <f>BA148/((AZ148*3)+BA148)</f>
        <v>0.22465753424657534</v>
      </c>
      <c r="BH148" s="15">
        <f>(BE148+BA148)/AZ148</f>
        <v>1.2402826855123676</v>
      </c>
      <c r="BI148" s="17">
        <f>BF148/(AZ148/9)</f>
        <v>10.49469964664311</v>
      </c>
    </row>
    <row r="149" spans="1:61" ht="12.75">
      <c r="A149" t="s">
        <v>331</v>
      </c>
      <c r="B149" t="s">
        <v>616</v>
      </c>
      <c r="C149" t="s">
        <v>617</v>
      </c>
      <c r="D149" s="7">
        <f>Y149+AS149</f>
        <v>19</v>
      </c>
      <c r="E149" s="7">
        <f>Z149+AT149</f>
        <v>7</v>
      </c>
      <c r="F149" s="13">
        <f>N149/(K149/9)</f>
        <v>2.149441340782123</v>
      </c>
      <c r="G149" s="7">
        <f>AB149+AV149</f>
        <v>36</v>
      </c>
      <c r="H149" s="7">
        <f>AC149+AW149</f>
        <v>36</v>
      </c>
      <c r="I149" s="7">
        <f>AD149+AX149</f>
        <v>0</v>
      </c>
      <c r="J149" s="7">
        <f>AE149+AY149</f>
        <v>0</v>
      </c>
      <c r="K149" s="14">
        <f>AF149+AZ149</f>
        <v>238.66666666666669</v>
      </c>
      <c r="L149" s="7">
        <f>AG149+BA149</f>
        <v>153</v>
      </c>
      <c r="M149" s="7">
        <f>AH149+BB149</f>
        <v>61</v>
      </c>
      <c r="N149" s="7">
        <f>AI149+BC149</f>
        <v>57</v>
      </c>
      <c r="O149" s="7">
        <f>AJ149+BD149</f>
        <v>31</v>
      </c>
      <c r="P149" s="7">
        <f>AK149+BE149</f>
        <v>45</v>
      </c>
      <c r="Q149" s="7">
        <f>AL149+BF149</f>
        <v>293</v>
      </c>
      <c r="R149" s="9">
        <f>L149/((K149*3)+L149)</f>
        <v>0.1760644418872267</v>
      </c>
      <c r="S149" s="15">
        <f>(P149+L149)/K149</f>
        <v>0.829608938547486</v>
      </c>
      <c r="T149" s="16">
        <f>Q149/P149</f>
        <v>6.511111111111111</v>
      </c>
      <c r="U149" s="17">
        <f>Q149/(K149/9)</f>
        <v>11.048882681564246</v>
      </c>
      <c r="V149" s="7" t="str">
        <f>B149</f>
        <v>Verlander</v>
      </c>
      <c r="W149" s="7" t="str">
        <f>A149</f>
        <v>Justin</v>
      </c>
      <c r="X149" s="7" t="str">
        <f>C149</f>
        <v>DET / HOU</v>
      </c>
      <c r="Y149">
        <v>10</v>
      </c>
      <c r="Z149">
        <v>2</v>
      </c>
      <c r="AA149" s="13">
        <f>AI149/(AF149/9)</f>
        <v>1.9539473684210527</v>
      </c>
      <c r="AB149">
        <v>15</v>
      </c>
      <c r="AC149">
        <v>15</v>
      </c>
      <c r="AD149">
        <v>0</v>
      </c>
      <c r="AE149">
        <v>0</v>
      </c>
      <c r="AF149" s="14">
        <v>101.33333333333333</v>
      </c>
      <c r="AG149">
        <v>62</v>
      </c>
      <c r="AH149">
        <v>23</v>
      </c>
      <c r="AI149">
        <v>22</v>
      </c>
      <c r="AJ149">
        <v>15</v>
      </c>
      <c r="AK149">
        <v>21</v>
      </c>
      <c r="AL149">
        <v>121</v>
      </c>
      <c r="AM149" s="9">
        <f>AG149/((AF149*3)+AG149)</f>
        <v>0.16939890710382513</v>
      </c>
      <c r="AN149" s="15">
        <f>(AK149+AG149)/AF149</f>
        <v>0.8190789473684211</v>
      </c>
      <c r="AO149" s="17">
        <f>AL149/(AF149/9)</f>
        <v>10.74671052631579</v>
      </c>
      <c r="AP149" s="7" t="str">
        <f>V149</f>
        <v>Verlander</v>
      </c>
      <c r="AQ149" s="7" t="str">
        <f>W149</f>
        <v>Justin</v>
      </c>
      <c r="AR149" s="7" t="str">
        <f>X149</f>
        <v>DET / HOU</v>
      </c>
      <c r="AS149">
        <v>9</v>
      </c>
      <c r="AT149">
        <v>5</v>
      </c>
      <c r="AU149" s="13">
        <f>BC149/(AZ149/9)</f>
        <v>2.2936893203883493</v>
      </c>
      <c r="AV149">
        <v>21</v>
      </c>
      <c r="AW149">
        <v>21</v>
      </c>
      <c r="AX149">
        <v>0</v>
      </c>
      <c r="AY149">
        <v>0</v>
      </c>
      <c r="AZ149" s="14">
        <v>137.33333333333334</v>
      </c>
      <c r="BA149">
        <v>91</v>
      </c>
      <c r="BB149">
        <v>38</v>
      </c>
      <c r="BC149">
        <v>35</v>
      </c>
      <c r="BD149">
        <v>16</v>
      </c>
      <c r="BE149">
        <v>24</v>
      </c>
      <c r="BF149">
        <v>172</v>
      </c>
      <c r="BG149" s="9">
        <f>BA149/((AZ149*3)+BA149)</f>
        <v>0.18091451292246521</v>
      </c>
      <c r="BH149" s="15">
        <f>(BE149+BA149)/AZ149</f>
        <v>0.837378640776699</v>
      </c>
      <c r="BI149" s="17">
        <f>BF149/(AZ149/9)</f>
        <v>11.271844660194175</v>
      </c>
    </row>
    <row r="150" spans="1:61" ht="12.75">
      <c r="A150" t="s">
        <v>618</v>
      </c>
      <c r="B150" t="s">
        <v>619</v>
      </c>
      <c r="C150" t="s">
        <v>27</v>
      </c>
      <c r="D150" s="7">
        <f>Y150+AS150</f>
        <v>4</v>
      </c>
      <c r="E150" s="7">
        <f>Z150+AT150</f>
        <v>3</v>
      </c>
      <c r="F150" s="13">
        <f>N150/(K150/9)</f>
        <v>2.4107142857142856</v>
      </c>
      <c r="G150" s="7">
        <f>AB150+AV150</f>
        <v>58</v>
      </c>
      <c r="H150" s="7">
        <f>AC150+AW150</f>
        <v>0</v>
      </c>
      <c r="I150" s="7">
        <f>AD150+AX150</f>
        <v>27</v>
      </c>
      <c r="J150" s="7">
        <f>AE150+AY150</f>
        <v>30</v>
      </c>
      <c r="K150" s="14">
        <f>AF150+AZ150</f>
        <v>56</v>
      </c>
      <c r="L150" s="7">
        <f>AG150+BA150</f>
        <v>42</v>
      </c>
      <c r="M150" s="7">
        <f>AH150+BB150</f>
        <v>15</v>
      </c>
      <c r="N150" s="7">
        <f>AI150+BC150</f>
        <v>15</v>
      </c>
      <c r="O150" s="7">
        <f>AJ150+BD150</f>
        <v>4</v>
      </c>
      <c r="P150" s="7">
        <f>AK150+BE150</f>
        <v>21</v>
      </c>
      <c r="Q150" s="7">
        <f>AL150+BF150</f>
        <v>59</v>
      </c>
      <c r="R150" s="9">
        <f>L150/((K150*3)+L150)</f>
        <v>0.2</v>
      </c>
      <c r="S150" s="15">
        <f>(P150+L150)/K150</f>
        <v>1.125</v>
      </c>
      <c r="T150" s="16">
        <f>Q150/P150</f>
        <v>2.8095238095238093</v>
      </c>
      <c r="U150" s="17">
        <f>Q150/(K150/9)</f>
        <v>9.482142857142858</v>
      </c>
      <c r="V150" s="7" t="str">
        <f>B150</f>
        <v>Vizcaino</v>
      </c>
      <c r="W150" s="7" t="str">
        <f>A150</f>
        <v>Arodys</v>
      </c>
      <c r="X150" s="7" t="str">
        <f>C150</f>
        <v>ATL</v>
      </c>
      <c r="Y150">
        <v>2</v>
      </c>
      <c r="Z150">
        <v>1</v>
      </c>
      <c r="AA150" s="13">
        <f>AI150/(AF150/9)</f>
        <v>3.4714285714285715</v>
      </c>
      <c r="AB150">
        <v>25</v>
      </c>
      <c r="AC150">
        <v>0</v>
      </c>
      <c r="AD150">
        <v>12</v>
      </c>
      <c r="AE150">
        <v>13</v>
      </c>
      <c r="AF150" s="14">
        <v>23.333333333333332</v>
      </c>
      <c r="AG150">
        <v>17</v>
      </c>
      <c r="AH150">
        <v>9</v>
      </c>
      <c r="AI150">
        <v>9</v>
      </c>
      <c r="AJ150">
        <v>2</v>
      </c>
      <c r="AK150">
        <v>9</v>
      </c>
      <c r="AL150">
        <v>25</v>
      </c>
      <c r="AM150" s="9">
        <f>AG150/((AF150*3)+AG150)</f>
        <v>0.19540229885057472</v>
      </c>
      <c r="AN150" s="15">
        <f>(AK150+AG150)/AF150</f>
        <v>1.1142857142857143</v>
      </c>
      <c r="AO150" s="17">
        <f>AL150/(AF150/9)</f>
        <v>9.642857142857142</v>
      </c>
      <c r="AP150" s="7" t="str">
        <f>V150</f>
        <v>Vizcaino</v>
      </c>
      <c r="AQ150" s="7" t="str">
        <f>W150</f>
        <v>Arodys</v>
      </c>
      <c r="AR150" s="7" t="str">
        <f>X150</f>
        <v>ATL</v>
      </c>
      <c r="AS150">
        <v>2</v>
      </c>
      <c r="AT150">
        <v>2</v>
      </c>
      <c r="AU150" s="13">
        <f>BC150/(AZ150/9)</f>
        <v>1.653061224489796</v>
      </c>
      <c r="AV150">
        <v>33</v>
      </c>
      <c r="AW150">
        <v>0</v>
      </c>
      <c r="AX150">
        <v>15</v>
      </c>
      <c r="AY150">
        <v>17</v>
      </c>
      <c r="AZ150" s="14">
        <v>32.666666666666664</v>
      </c>
      <c r="BA150">
        <v>25</v>
      </c>
      <c r="BB150">
        <v>6</v>
      </c>
      <c r="BC150">
        <v>6</v>
      </c>
      <c r="BD150">
        <v>2</v>
      </c>
      <c r="BE150">
        <v>12</v>
      </c>
      <c r="BF150">
        <v>34</v>
      </c>
      <c r="BG150" s="9">
        <f>BA150/((AZ150*3)+BA150)</f>
        <v>0.2032520325203252</v>
      </c>
      <c r="BH150" s="15">
        <f>(BE150+BA150)/AZ150</f>
        <v>1.1326530612244898</v>
      </c>
      <c r="BI150" s="17">
        <f>BF150/(AZ150/9)</f>
        <v>9.36734693877551</v>
      </c>
    </row>
    <row r="151" spans="1:61" ht="12.75">
      <c r="A151" t="s">
        <v>74</v>
      </c>
      <c r="B151" t="s">
        <v>620</v>
      </c>
      <c r="C151" t="s">
        <v>102</v>
      </c>
      <c r="D151" s="7">
        <f>Y151+AS151</f>
        <v>14</v>
      </c>
      <c r="E151" s="7">
        <f>Z151+AT151</f>
        <v>8</v>
      </c>
      <c r="F151" s="13">
        <f>N151/(K151/9)</f>
        <v>3.6693711967545646</v>
      </c>
      <c r="G151" s="7">
        <f>AB151+AV151</f>
        <v>29</v>
      </c>
      <c r="H151" s="7">
        <f>AC151+AW151</f>
        <v>29</v>
      </c>
      <c r="I151" s="7">
        <f>AD151+AX151</f>
        <v>0</v>
      </c>
      <c r="J151" s="7">
        <f>AE151+AY151</f>
        <v>0</v>
      </c>
      <c r="K151" s="14">
        <f>AF151+AZ151</f>
        <v>164.33333333333331</v>
      </c>
      <c r="L151" s="7">
        <f>AG151+BA151</f>
        <v>147</v>
      </c>
      <c r="M151" s="7">
        <f>AH151+BB151</f>
        <v>74</v>
      </c>
      <c r="N151" s="7">
        <f>AI151+BC151</f>
        <v>67</v>
      </c>
      <c r="O151" s="7">
        <f>AJ151+BD151</f>
        <v>18</v>
      </c>
      <c r="P151" s="7">
        <f>AK151+BE151</f>
        <v>60</v>
      </c>
      <c r="Q151" s="7">
        <f>AL151+BF151</f>
        <v>143</v>
      </c>
      <c r="R151" s="9">
        <f>L151/((K151*3)+L151)</f>
        <v>0.2296875</v>
      </c>
      <c r="S151" s="15">
        <f>(P151+L151)/K151</f>
        <v>1.259634888438134</v>
      </c>
      <c r="T151" s="16">
        <f>Q151/P151</f>
        <v>2.3833333333333333</v>
      </c>
      <c r="U151" s="17">
        <f>Q151/(K151/9)</f>
        <v>7.831643002028399</v>
      </c>
      <c r="V151" s="7" t="str">
        <f>B151</f>
        <v>Wacha</v>
      </c>
      <c r="W151" s="7" t="str">
        <f>A151</f>
        <v>Michael</v>
      </c>
      <c r="X151" s="7" t="str">
        <f>C151</f>
        <v>STL</v>
      </c>
      <c r="Y151">
        <v>6</v>
      </c>
      <c r="Z151">
        <v>6</v>
      </c>
      <c r="AA151" s="13">
        <f>AI151/(AF151/9)</f>
        <v>4.1625</v>
      </c>
      <c r="AB151">
        <v>14</v>
      </c>
      <c r="AC151">
        <v>14</v>
      </c>
      <c r="AD151">
        <v>0</v>
      </c>
      <c r="AE151">
        <v>0</v>
      </c>
      <c r="AF151" s="14">
        <v>80</v>
      </c>
      <c r="AG151">
        <v>79</v>
      </c>
      <c r="AH151">
        <v>38</v>
      </c>
      <c r="AI151">
        <v>37</v>
      </c>
      <c r="AJ151">
        <v>9</v>
      </c>
      <c r="AK151">
        <v>24</v>
      </c>
      <c r="AL151">
        <v>72</v>
      </c>
      <c r="AM151" s="9">
        <f>AG151/((AF151*3)+AG151)</f>
        <v>0.2476489028213166</v>
      </c>
      <c r="AN151" s="15">
        <f>(AK151+AG151)/AF151</f>
        <v>1.2875</v>
      </c>
      <c r="AO151" s="17">
        <f>AL151/(AF151/9)</f>
        <v>8.1</v>
      </c>
      <c r="AP151" s="7" t="str">
        <f>V151</f>
        <v>Wacha</v>
      </c>
      <c r="AQ151" s="7" t="str">
        <f>W151</f>
        <v>Michael</v>
      </c>
      <c r="AR151" s="7" t="str">
        <f>X151</f>
        <v>STL</v>
      </c>
      <c r="AS151">
        <v>8</v>
      </c>
      <c r="AT151">
        <v>2</v>
      </c>
      <c r="AU151" s="13">
        <f>BC151/(AZ151/9)</f>
        <v>3.2015810276679844</v>
      </c>
      <c r="AV151">
        <v>15</v>
      </c>
      <c r="AW151">
        <v>15</v>
      </c>
      <c r="AX151">
        <v>0</v>
      </c>
      <c r="AY151">
        <v>0</v>
      </c>
      <c r="AZ151" s="14">
        <v>84.33333333333333</v>
      </c>
      <c r="BA151">
        <v>68</v>
      </c>
      <c r="BB151">
        <v>36</v>
      </c>
      <c r="BC151">
        <v>30</v>
      </c>
      <c r="BD151">
        <v>9</v>
      </c>
      <c r="BE151">
        <v>36</v>
      </c>
      <c r="BF151">
        <v>71</v>
      </c>
      <c r="BG151" s="9">
        <f>BA151/((AZ151*3)+BA151)</f>
        <v>0.2118380062305296</v>
      </c>
      <c r="BH151" s="15">
        <f>(BE151+BA151)/AZ151</f>
        <v>1.233201581027668</v>
      </c>
      <c r="BI151" s="17">
        <f>BF151/(AZ151/9)</f>
        <v>7.5770750988142295</v>
      </c>
    </row>
    <row r="152" spans="1:61" ht="12.75">
      <c r="A152" t="s">
        <v>621</v>
      </c>
      <c r="B152" t="s">
        <v>622</v>
      </c>
      <c r="C152" t="s">
        <v>174</v>
      </c>
      <c r="D152" s="7">
        <f>Y152+AS152</f>
        <v>3</v>
      </c>
      <c r="E152" s="7">
        <f>Z152+AT152</f>
        <v>5</v>
      </c>
      <c r="F152" s="13">
        <f>N152/(K152/9)</f>
        <v>3.337078651685393</v>
      </c>
      <c r="G152" s="7">
        <f>AB152+AV152</f>
        <v>17</v>
      </c>
      <c r="H152" s="7">
        <f>AC152+AW152</f>
        <v>17</v>
      </c>
      <c r="I152" s="7">
        <f>AD152+AX152</f>
        <v>0</v>
      </c>
      <c r="J152" s="7">
        <f>AE152+AY152</f>
        <v>0</v>
      </c>
      <c r="K152" s="14">
        <f>AF152+AZ152</f>
        <v>89</v>
      </c>
      <c r="L152" s="7">
        <f>AG152+BA152</f>
        <v>85</v>
      </c>
      <c r="M152" s="7">
        <f>AH152+BB152</f>
        <v>41</v>
      </c>
      <c r="N152" s="7">
        <f>AI152+BC152</f>
        <v>33</v>
      </c>
      <c r="O152" s="7">
        <f>AJ152+BD152</f>
        <v>11</v>
      </c>
      <c r="P152" s="7">
        <f>AK152+BE152</f>
        <v>34</v>
      </c>
      <c r="Q152" s="7">
        <f>AL152+BF152</f>
        <v>83</v>
      </c>
      <c r="R152" s="9">
        <f>L152/((K152*3)+L152)</f>
        <v>0.24147727272727273</v>
      </c>
      <c r="S152" s="15">
        <f>(P152+L152)/K152</f>
        <v>1.3370786516853932</v>
      </c>
      <c r="T152" s="16">
        <f>Q152/P152</f>
        <v>2.4411764705882355</v>
      </c>
      <c r="U152" s="17">
        <f>Q152/(K152/9)</f>
        <v>8.393258426966291</v>
      </c>
      <c r="V152" s="7" t="str">
        <f>B152</f>
        <v>Walker</v>
      </c>
      <c r="W152" s="7" t="str">
        <f>A152</f>
        <v>Taijuan</v>
      </c>
      <c r="X152" s="7" t="str">
        <f>C152</f>
        <v>ARZ</v>
      </c>
      <c r="Y152">
        <v>3</v>
      </c>
      <c r="Z152">
        <v>5</v>
      </c>
      <c r="AA152" s="13">
        <f>AI152/(AF152/9)</f>
        <v>3.3157894736842106</v>
      </c>
      <c r="AB152">
        <v>14</v>
      </c>
      <c r="AC152">
        <v>14</v>
      </c>
      <c r="AD152">
        <v>0</v>
      </c>
      <c r="AE152">
        <v>0</v>
      </c>
      <c r="AF152" s="14">
        <v>76</v>
      </c>
      <c r="AG152">
        <v>70</v>
      </c>
      <c r="AH152">
        <v>36</v>
      </c>
      <c r="AI152">
        <v>28</v>
      </c>
      <c r="AJ152">
        <v>10</v>
      </c>
      <c r="AK152">
        <v>29</v>
      </c>
      <c r="AL152">
        <v>74</v>
      </c>
      <c r="AM152" s="9">
        <f>AG152/((AF152*3)+AG152)</f>
        <v>0.2348993288590604</v>
      </c>
      <c r="AN152" s="15">
        <f>(AK152+AG152)/AF152</f>
        <v>1.3026315789473684</v>
      </c>
      <c r="AO152" s="17">
        <f>AL152/(AF152/9)</f>
        <v>8.763157894736842</v>
      </c>
      <c r="AP152" s="7" t="str">
        <f>V152</f>
        <v>Walker</v>
      </c>
      <c r="AQ152" s="7" t="str">
        <f>W152</f>
        <v>Taijuan</v>
      </c>
      <c r="AR152" s="7" t="str">
        <f>X152</f>
        <v>ARZ</v>
      </c>
      <c r="AS152">
        <v>0</v>
      </c>
      <c r="AT152">
        <v>0</v>
      </c>
      <c r="AU152" s="13">
        <f>BC152/(AZ152/9)</f>
        <v>3.4615384615384617</v>
      </c>
      <c r="AV152">
        <v>3</v>
      </c>
      <c r="AW152">
        <v>3</v>
      </c>
      <c r="AX152">
        <v>0</v>
      </c>
      <c r="AY152">
        <v>0</v>
      </c>
      <c r="AZ152" s="14">
        <v>13</v>
      </c>
      <c r="BA152">
        <v>15</v>
      </c>
      <c r="BB152">
        <v>5</v>
      </c>
      <c r="BC152">
        <v>5</v>
      </c>
      <c r="BD152">
        <v>1</v>
      </c>
      <c r="BE152">
        <v>5</v>
      </c>
      <c r="BF152">
        <v>9</v>
      </c>
      <c r="BG152" s="9">
        <f>BA152/((AZ152*3)+BA152)</f>
        <v>0.2777777777777778</v>
      </c>
      <c r="BH152" s="15">
        <f>(BE152+BA152)/AZ152</f>
        <v>1.5384615384615385</v>
      </c>
      <c r="BI152" s="17">
        <f>BF152/(AZ152/9)</f>
        <v>6.230769230769231</v>
      </c>
    </row>
    <row r="153" spans="1:61" ht="12.75">
      <c r="A153" t="s">
        <v>623</v>
      </c>
      <c r="B153" t="s">
        <v>624</v>
      </c>
      <c r="C153" t="s">
        <v>102</v>
      </c>
      <c r="D153" s="7">
        <f>Y153+AS153</f>
        <v>12</v>
      </c>
      <c r="E153" s="7">
        <f>Z153+AT153</f>
        <v>10</v>
      </c>
      <c r="F153" s="13">
        <f>N153/(K153/9)</f>
        <v>4.49064449064449</v>
      </c>
      <c r="G153" s="7">
        <f>AB153+AV153</f>
        <v>30</v>
      </c>
      <c r="H153" s="7">
        <f>AC153+AW153</f>
        <v>29</v>
      </c>
      <c r="I153" s="7">
        <f>AD153+AX153</f>
        <v>0</v>
      </c>
      <c r="J153" s="7">
        <f>AE153+AY153</f>
        <v>0</v>
      </c>
      <c r="K153" s="14">
        <f>AF153+AZ153</f>
        <v>160.33333333333334</v>
      </c>
      <c r="L153" s="7">
        <f>AG153+BA153</f>
        <v>156</v>
      </c>
      <c r="M153" s="7">
        <f>AH153+BB153</f>
        <v>83</v>
      </c>
      <c r="N153" s="7">
        <f>AI153+BC153</f>
        <v>80</v>
      </c>
      <c r="O153" s="7">
        <f>AJ153+BD153</f>
        <v>20</v>
      </c>
      <c r="P153" s="7">
        <f>AK153+BE153</f>
        <v>52</v>
      </c>
      <c r="Q153" s="7">
        <f>AL153+BF153</f>
        <v>166</v>
      </c>
      <c r="R153" s="9">
        <f>L153/((K153*3)+L153)</f>
        <v>0.24489795918367346</v>
      </c>
      <c r="S153" s="15">
        <f>(P153+L153)/K153</f>
        <v>1.2972972972972971</v>
      </c>
      <c r="T153" s="16">
        <f>Q153/P153</f>
        <v>3.1923076923076925</v>
      </c>
      <c r="U153" s="17">
        <f>Q153/(K153/9)</f>
        <v>9.318087318087317</v>
      </c>
      <c r="V153" s="7" t="str">
        <f>B153</f>
        <v>Weaver</v>
      </c>
      <c r="W153" s="7" t="str">
        <f>A153</f>
        <v>Luke</v>
      </c>
      <c r="X153" s="7" t="str">
        <f>C153</f>
        <v>STL</v>
      </c>
      <c r="Y153">
        <v>7</v>
      </c>
      <c r="Z153">
        <v>2</v>
      </c>
      <c r="AA153" s="13">
        <f>AI153/(AF153/9)</f>
        <v>4.0813953488372094</v>
      </c>
      <c r="AB153">
        <v>11</v>
      </c>
      <c r="AC153">
        <v>10</v>
      </c>
      <c r="AD153">
        <v>0</v>
      </c>
      <c r="AE153">
        <v>0</v>
      </c>
      <c r="AF153" s="14">
        <v>57.333333333333336</v>
      </c>
      <c r="AG153">
        <v>56</v>
      </c>
      <c r="AH153">
        <v>27</v>
      </c>
      <c r="AI153">
        <v>26</v>
      </c>
      <c r="AJ153">
        <v>7</v>
      </c>
      <c r="AK153">
        <v>16</v>
      </c>
      <c r="AL153">
        <v>70</v>
      </c>
      <c r="AM153" s="9">
        <f>AG153/((AF153*3)+AG153)</f>
        <v>0.24561403508771928</v>
      </c>
      <c r="AN153" s="15">
        <f>(AK153+AG153)/AF153</f>
        <v>1.255813953488372</v>
      </c>
      <c r="AO153" s="17">
        <f>AL153/(AF153/9)</f>
        <v>10.988372093023257</v>
      </c>
      <c r="AP153" s="7" t="str">
        <f>V153</f>
        <v>Weaver</v>
      </c>
      <c r="AQ153" s="7" t="str">
        <f>W153</f>
        <v>Luke</v>
      </c>
      <c r="AR153" s="7" t="str">
        <f>X153</f>
        <v>STL</v>
      </c>
      <c r="AS153">
        <v>5</v>
      </c>
      <c r="AT153">
        <v>8</v>
      </c>
      <c r="AU153" s="13">
        <f>BC153/(AZ153/9)</f>
        <v>4.718446601941747</v>
      </c>
      <c r="AV153">
        <v>19</v>
      </c>
      <c r="AW153">
        <v>19</v>
      </c>
      <c r="AX153">
        <v>0</v>
      </c>
      <c r="AY153">
        <v>0</v>
      </c>
      <c r="AZ153" s="14">
        <v>103</v>
      </c>
      <c r="BA153">
        <v>100</v>
      </c>
      <c r="BB153">
        <v>56</v>
      </c>
      <c r="BC153">
        <v>54</v>
      </c>
      <c r="BD153">
        <v>13</v>
      </c>
      <c r="BE153">
        <v>36</v>
      </c>
      <c r="BF153">
        <v>96</v>
      </c>
      <c r="BG153" s="9">
        <f>BA153/((AZ153*3)+BA153)</f>
        <v>0.24449877750611246</v>
      </c>
      <c r="BH153" s="15">
        <f>(BE153+BA153)/AZ153</f>
        <v>1.3203883495145632</v>
      </c>
      <c r="BI153" s="17">
        <f>BF153/(AZ153/9)</f>
        <v>8.388349514563107</v>
      </c>
    </row>
    <row r="154" spans="1:61" ht="12.75">
      <c r="A154" t="s">
        <v>114</v>
      </c>
      <c r="B154" t="s">
        <v>625</v>
      </c>
      <c r="C154" t="s">
        <v>91</v>
      </c>
      <c r="D154" s="7">
        <f>Y154+AS154</f>
        <v>3</v>
      </c>
      <c r="E154" s="7">
        <f>Z154+AT154</f>
        <v>7</v>
      </c>
      <c r="F154" s="13">
        <f>N154/(K154/9)</f>
        <v>4.742209631728046</v>
      </c>
      <c r="G154" s="7">
        <f>AB154+AV154</f>
        <v>20</v>
      </c>
      <c r="H154" s="7">
        <f>AC154+AW154</f>
        <v>20</v>
      </c>
      <c r="I154" s="7">
        <f>AD154+AX154</f>
        <v>0</v>
      </c>
      <c r="J154" s="7">
        <f>AE154+AY154</f>
        <v>0</v>
      </c>
      <c r="K154" s="14">
        <f>AF154+AZ154</f>
        <v>117.66666666666666</v>
      </c>
      <c r="L154" s="7">
        <f>AG154+BA154</f>
        <v>118</v>
      </c>
      <c r="M154" s="7">
        <f>AH154+BB154</f>
        <v>64</v>
      </c>
      <c r="N154" s="7">
        <f>AI154+BC154</f>
        <v>62</v>
      </c>
      <c r="O154" s="7">
        <f>AJ154+BD154</f>
        <v>14</v>
      </c>
      <c r="P154" s="7">
        <f>AK154+BE154</f>
        <v>48</v>
      </c>
      <c r="Q154" s="7">
        <f>AL154+BF154</f>
        <v>117</v>
      </c>
      <c r="R154" s="9">
        <f>L154/((K154*3)+L154)</f>
        <v>0.2505307855626327</v>
      </c>
      <c r="S154" s="15">
        <f>(P154+L154)/K154</f>
        <v>1.4107648725212465</v>
      </c>
      <c r="T154" s="16">
        <f>Q154/P154</f>
        <v>2.4375</v>
      </c>
      <c r="U154" s="17">
        <f>Q154/(K154/9)</f>
        <v>8.94900849858357</v>
      </c>
      <c r="V154" s="7" t="str">
        <f>B154</f>
        <v>Wheeler</v>
      </c>
      <c r="W154" s="7" t="str">
        <f>A154</f>
        <v>Zack</v>
      </c>
      <c r="X154" s="7" t="str">
        <f>C154</f>
        <v>NYM</v>
      </c>
      <c r="Y154">
        <v>0</v>
      </c>
      <c r="Z154">
        <v>1</v>
      </c>
      <c r="AA154" s="13">
        <f>AI154/(AF154/9)</f>
        <v>7.838709677419355</v>
      </c>
      <c r="AB154">
        <v>2</v>
      </c>
      <c r="AC154">
        <v>2</v>
      </c>
      <c r="AD154">
        <v>0</v>
      </c>
      <c r="AE154">
        <v>0</v>
      </c>
      <c r="AF154" s="14">
        <v>10.333333333333334</v>
      </c>
      <c r="AG154">
        <v>14</v>
      </c>
      <c r="AH154">
        <v>9</v>
      </c>
      <c r="AI154">
        <v>9</v>
      </c>
      <c r="AJ154">
        <v>3</v>
      </c>
      <c r="AK154">
        <v>8</v>
      </c>
      <c r="AL154">
        <v>11</v>
      </c>
      <c r="AM154" s="9">
        <f>AG154/((AF154*3)+AG154)</f>
        <v>0.3111111111111111</v>
      </c>
      <c r="AN154" s="15">
        <f>(AK154+AG154)/AF154</f>
        <v>2.129032258064516</v>
      </c>
      <c r="AO154" s="17">
        <f>AL154/(AF154/9)</f>
        <v>9.580645161290322</v>
      </c>
      <c r="AP154" s="7" t="str">
        <f>V154</f>
        <v>Wheeler</v>
      </c>
      <c r="AQ154" s="7" t="str">
        <f>W154</f>
        <v>Zack</v>
      </c>
      <c r="AR154" s="7" t="str">
        <f>X154</f>
        <v>NYM</v>
      </c>
      <c r="AS154">
        <v>3</v>
      </c>
      <c r="AT154">
        <v>6</v>
      </c>
      <c r="AU154" s="13">
        <f>BC154/(AZ154/9)</f>
        <v>4.444099378881988</v>
      </c>
      <c r="AV154">
        <v>18</v>
      </c>
      <c r="AW154">
        <v>18</v>
      </c>
      <c r="AX154">
        <v>0</v>
      </c>
      <c r="AY154">
        <v>0</v>
      </c>
      <c r="AZ154" s="14">
        <v>107.33333333333333</v>
      </c>
      <c r="BA154">
        <v>104</v>
      </c>
      <c r="BB154">
        <v>55</v>
      </c>
      <c r="BC154">
        <v>53</v>
      </c>
      <c r="BD154">
        <v>11</v>
      </c>
      <c r="BE154">
        <v>40</v>
      </c>
      <c r="BF154">
        <v>106</v>
      </c>
      <c r="BG154" s="9">
        <f>BA154/((AZ154*3)+BA154)</f>
        <v>0.24413145539906103</v>
      </c>
      <c r="BH154" s="15">
        <f>(BE154+BA154)/AZ154</f>
        <v>1.3416149068322982</v>
      </c>
      <c r="BI154" s="17">
        <f>BF154/(AZ154/9)</f>
        <v>8.888198757763975</v>
      </c>
    </row>
    <row r="155" spans="1:61" ht="12.75">
      <c r="A155" t="s">
        <v>347</v>
      </c>
      <c r="B155" t="s">
        <v>362</v>
      </c>
      <c r="C155" t="s">
        <v>57</v>
      </c>
      <c r="D155" s="7">
        <f>Y155+AS155</f>
        <v>11</v>
      </c>
      <c r="E155" s="7">
        <f>Z155+AT155</f>
        <v>12</v>
      </c>
      <c r="F155" s="13">
        <f>N155/(K155/9)</f>
        <v>3.923518164435947</v>
      </c>
      <c r="G155" s="7">
        <f>AB155+AV155</f>
        <v>32</v>
      </c>
      <c r="H155" s="7">
        <f>AC155+AW155</f>
        <v>32</v>
      </c>
      <c r="I155" s="7">
        <f>AD155+AX155</f>
        <v>0</v>
      </c>
      <c r="J155" s="7">
        <f>AE155+AY155</f>
        <v>0</v>
      </c>
      <c r="K155" s="14">
        <f>AF155+AZ155</f>
        <v>174.33333333333331</v>
      </c>
      <c r="L155" s="7">
        <f>AG155+BA155</f>
        <v>159</v>
      </c>
      <c r="M155" s="7">
        <f>AH155+BB155</f>
        <v>83</v>
      </c>
      <c r="N155" s="7">
        <f>AI155+BC155</f>
        <v>76</v>
      </c>
      <c r="O155" s="7">
        <f>AJ155+BD155</f>
        <v>18</v>
      </c>
      <c r="P155" s="7">
        <f>AK155+BE155</f>
        <v>67</v>
      </c>
      <c r="Q155" s="7">
        <f>AL155+BF155</f>
        <v>134</v>
      </c>
      <c r="R155" s="9">
        <f>L155/((K155*3)+L155)</f>
        <v>0.23313782991202345</v>
      </c>
      <c r="S155" s="15">
        <f>(P155+L155)/K155</f>
        <v>1.2963671128107075</v>
      </c>
      <c r="T155" s="16">
        <f>Q155/P155</f>
        <v>2</v>
      </c>
      <c r="U155" s="17">
        <f>Q155/(K155/9)</f>
        <v>6.917782026768644</v>
      </c>
      <c r="V155" s="7" t="str">
        <f>B155</f>
        <v>Williams</v>
      </c>
      <c r="W155" s="7" t="str">
        <f>A155</f>
        <v>Trevor</v>
      </c>
      <c r="X155" s="7" t="str">
        <f>C155</f>
        <v>PIT</v>
      </c>
      <c r="Y155">
        <v>4</v>
      </c>
      <c r="Z155">
        <v>5</v>
      </c>
      <c r="AA155" s="13">
        <f>AI155/(AF155/9)</f>
        <v>3.3451327433628317</v>
      </c>
      <c r="AB155">
        <v>13</v>
      </c>
      <c r="AC155">
        <v>13</v>
      </c>
      <c r="AD155">
        <v>0</v>
      </c>
      <c r="AE155">
        <v>0</v>
      </c>
      <c r="AF155" s="14">
        <v>75.33333333333333</v>
      </c>
      <c r="AG155">
        <v>70</v>
      </c>
      <c r="AH155">
        <v>30</v>
      </c>
      <c r="AI155">
        <v>28</v>
      </c>
      <c r="AJ155">
        <v>6</v>
      </c>
      <c r="AK155">
        <v>32</v>
      </c>
      <c r="AL155">
        <v>63</v>
      </c>
      <c r="AM155" s="9">
        <f>AG155/((AF155*3)+AG155)</f>
        <v>0.23648648648648649</v>
      </c>
      <c r="AN155" s="15">
        <f>(AK155+AG155)/AF155</f>
        <v>1.3539823008849559</v>
      </c>
      <c r="AO155" s="17">
        <f>AL155/(AF155/9)</f>
        <v>7.5265486725663715</v>
      </c>
      <c r="AP155" s="7" t="str">
        <f>V155</f>
        <v>Williams</v>
      </c>
      <c r="AQ155" s="7" t="str">
        <f>W155</f>
        <v>Trevor</v>
      </c>
      <c r="AR155" s="7" t="str">
        <f>X155</f>
        <v>PIT</v>
      </c>
      <c r="AS155">
        <v>7</v>
      </c>
      <c r="AT155">
        <v>7</v>
      </c>
      <c r="AU155" s="13">
        <f>BC155/(AZ155/9)</f>
        <v>4.363636363636363</v>
      </c>
      <c r="AV155">
        <v>19</v>
      </c>
      <c r="AW155">
        <v>19</v>
      </c>
      <c r="AX155">
        <v>0</v>
      </c>
      <c r="AY155">
        <v>0</v>
      </c>
      <c r="AZ155" s="14">
        <v>99</v>
      </c>
      <c r="BA155">
        <v>89</v>
      </c>
      <c r="BB155">
        <v>53</v>
      </c>
      <c r="BC155">
        <v>48</v>
      </c>
      <c r="BD155">
        <v>12</v>
      </c>
      <c r="BE155">
        <v>35</v>
      </c>
      <c r="BF155">
        <v>71</v>
      </c>
      <c r="BG155" s="9">
        <f>BA155/((AZ155*3)+BA155)</f>
        <v>0.23056994818652848</v>
      </c>
      <c r="BH155" s="15">
        <f>(BE155+BA155)/AZ155</f>
        <v>1.2525252525252526</v>
      </c>
      <c r="BI155" s="17">
        <f>BF155/(AZ155/9)</f>
        <v>6.454545454545454</v>
      </c>
    </row>
    <row r="156" spans="1:61" ht="12.75">
      <c r="A156" t="s">
        <v>79</v>
      </c>
      <c r="B156" t="s">
        <v>626</v>
      </c>
      <c r="C156" t="s">
        <v>60</v>
      </c>
      <c r="D156" s="7">
        <f>Y156+AS156</f>
        <v>11</v>
      </c>
      <c r="E156" s="7">
        <f>Z156+AT156</f>
        <v>8</v>
      </c>
      <c r="F156" s="13">
        <f>N156/(K156/9)</f>
        <v>3.907894736842105</v>
      </c>
      <c r="G156" s="7">
        <f>AB156+AV156</f>
        <v>31</v>
      </c>
      <c r="H156" s="7">
        <f>AC156+AW156</f>
        <v>31</v>
      </c>
      <c r="I156" s="7">
        <f>AD156+AX156</f>
        <v>0</v>
      </c>
      <c r="J156" s="7">
        <f>AE156+AY156</f>
        <v>0</v>
      </c>
      <c r="K156" s="14">
        <f>AF156+AZ156</f>
        <v>177.33333333333334</v>
      </c>
      <c r="L156" s="7">
        <f>AG156+BA156</f>
        <v>177</v>
      </c>
      <c r="M156" s="7">
        <f>AH156+BB156</f>
        <v>85</v>
      </c>
      <c r="N156" s="7">
        <f>AI156+BC156</f>
        <v>77</v>
      </c>
      <c r="O156" s="7">
        <f>AJ156+BD156</f>
        <v>25</v>
      </c>
      <c r="P156" s="7">
        <f>AK156+BE156</f>
        <v>36</v>
      </c>
      <c r="Q156" s="7">
        <f>AL156+BF156</f>
        <v>148</v>
      </c>
      <c r="R156" s="9">
        <f>L156/((K156*3)+L156)</f>
        <v>0.24964739069111425</v>
      </c>
      <c r="S156" s="15">
        <f>(P156+L156)/K156</f>
        <v>1.2011278195488722</v>
      </c>
      <c r="T156" s="16">
        <f>Q156/P156</f>
        <v>4.111111111111111</v>
      </c>
      <c r="U156" s="17">
        <f>Q156/(K156/9)</f>
        <v>7.511278195488721</v>
      </c>
      <c r="V156" s="7" t="str">
        <f>B156</f>
        <v>Wood</v>
      </c>
      <c r="W156" s="7" t="str">
        <f>A156</f>
        <v>Alex</v>
      </c>
      <c r="X156" s="7" t="str">
        <f>C156</f>
        <v>LAD</v>
      </c>
      <c r="Y156">
        <v>6</v>
      </c>
      <c r="Z156">
        <v>3</v>
      </c>
      <c r="AA156" s="13">
        <f>AI156/(AF156/9)</f>
        <v>3.893023255813953</v>
      </c>
      <c r="AB156">
        <v>12</v>
      </c>
      <c r="AC156">
        <v>12</v>
      </c>
      <c r="AD156">
        <v>0</v>
      </c>
      <c r="AE156">
        <v>0</v>
      </c>
      <c r="AF156" s="14">
        <v>71.66666666666667</v>
      </c>
      <c r="AG156">
        <v>73</v>
      </c>
      <c r="AH156">
        <v>33</v>
      </c>
      <c r="AI156">
        <v>31</v>
      </c>
      <c r="AJ156">
        <v>13</v>
      </c>
      <c r="AK156">
        <v>16</v>
      </c>
      <c r="AL156">
        <v>54</v>
      </c>
      <c r="AM156" s="9">
        <f>AG156/((AF156*3)+AG156)</f>
        <v>0.2534722222222222</v>
      </c>
      <c r="AN156" s="15">
        <f>(AK156+AG156)/AF156</f>
        <v>1.241860465116279</v>
      </c>
      <c r="AO156" s="17">
        <f>AL156/(AF156/9)</f>
        <v>6.781395348837209</v>
      </c>
      <c r="AP156" s="7" t="str">
        <f>V156</f>
        <v>Wood</v>
      </c>
      <c r="AQ156" s="7" t="str">
        <f>W156</f>
        <v>Alex</v>
      </c>
      <c r="AR156" s="7" t="str">
        <f>X156</f>
        <v>LAD</v>
      </c>
      <c r="AS156">
        <v>5</v>
      </c>
      <c r="AT156">
        <v>5</v>
      </c>
      <c r="AU156" s="13">
        <f>BC156/(AZ156/9)</f>
        <v>3.917981072555205</v>
      </c>
      <c r="AV156">
        <v>19</v>
      </c>
      <c r="AW156">
        <v>19</v>
      </c>
      <c r="AX156">
        <v>0</v>
      </c>
      <c r="AY156">
        <v>0</v>
      </c>
      <c r="AZ156" s="14">
        <v>105.66666666666667</v>
      </c>
      <c r="BA156">
        <v>104</v>
      </c>
      <c r="BB156">
        <v>52</v>
      </c>
      <c r="BC156">
        <v>46</v>
      </c>
      <c r="BD156">
        <v>12</v>
      </c>
      <c r="BE156">
        <v>20</v>
      </c>
      <c r="BF156">
        <v>94</v>
      </c>
      <c r="BG156" s="9">
        <f>BA156/((AZ156*3)+BA156)</f>
        <v>0.24703087885985747</v>
      </c>
      <c r="BH156" s="15">
        <f>(BE156+BA156)/AZ156</f>
        <v>1.1735015772870663</v>
      </c>
      <c r="BI156" s="17">
        <f>BF156/(AZ156/9)</f>
        <v>8.006309148264984</v>
      </c>
    </row>
    <row r="157" spans="1:61" ht="12.75">
      <c r="A157" t="s">
        <v>77</v>
      </c>
      <c r="B157" t="s">
        <v>627</v>
      </c>
      <c r="C157" t="s">
        <v>144</v>
      </c>
      <c r="D157" s="7">
        <f>Y157+AS157</f>
        <v>8</v>
      </c>
      <c r="E157" s="7">
        <f>Z157+AT157</f>
        <v>4</v>
      </c>
      <c r="F157" s="13">
        <f>N157/(K157/9)</f>
        <v>3.6133828996282524</v>
      </c>
      <c r="G157" s="7">
        <f>AB157+AV157</f>
        <v>24</v>
      </c>
      <c r="H157" s="7">
        <f>AC157+AW157</f>
        <v>5</v>
      </c>
      <c r="I157" s="7">
        <f>AD157+AX157</f>
        <v>0</v>
      </c>
      <c r="J157" s="7">
        <f>AE157+AY157</f>
        <v>0</v>
      </c>
      <c r="K157" s="14">
        <f>AF157+AZ157</f>
        <v>89.66666666666667</v>
      </c>
      <c r="L157" s="7">
        <f>AG157+BA157</f>
        <v>83</v>
      </c>
      <c r="M157" s="7">
        <f>AH157+BB157</f>
        <v>41</v>
      </c>
      <c r="N157" s="7">
        <f>AI157+BC157</f>
        <v>36</v>
      </c>
      <c r="O157" s="7">
        <f>AJ157+BD157</f>
        <v>11</v>
      </c>
      <c r="P157" s="7">
        <f>AK157+BE157</f>
        <v>32</v>
      </c>
      <c r="Q157" s="7">
        <f>AL157+BF157</f>
        <v>84</v>
      </c>
      <c r="R157" s="9">
        <f>L157/((K157*3)+L157)</f>
        <v>0.23579545454545456</v>
      </c>
      <c r="S157" s="15">
        <f>(P157+L157)/K157</f>
        <v>1.2825278810408922</v>
      </c>
      <c r="T157" s="16">
        <f>Q157/P157</f>
        <v>2.625</v>
      </c>
      <c r="U157" s="17">
        <f>Q157/(K157/9)</f>
        <v>8.431226765799256</v>
      </c>
      <c r="V157" s="7" t="str">
        <f>B157</f>
        <v>Yarbrough</v>
      </c>
      <c r="W157" s="7" t="str">
        <f>A157</f>
        <v>Ryan</v>
      </c>
      <c r="X157" s="7" t="str">
        <f>C157</f>
        <v>TB</v>
      </c>
      <c r="Y157">
        <v>0</v>
      </c>
      <c r="Z157">
        <v>0</v>
      </c>
      <c r="AA157" s="13" t="e">
        <f>AI157/(AF157/9)</f>
        <v>#DIV/0!</v>
      </c>
      <c r="AB157">
        <v>0</v>
      </c>
      <c r="AC157">
        <v>0</v>
      </c>
      <c r="AD157">
        <v>0</v>
      </c>
      <c r="AE157">
        <v>0</v>
      </c>
      <c r="AF157" s="14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 s="9" t="e">
        <f>AG157/((AF157*3)+AG157)</f>
        <v>#DIV/0!</v>
      </c>
      <c r="AN157" s="15" t="e">
        <f>(AK157+AG157)/AF157</f>
        <v>#DIV/0!</v>
      </c>
      <c r="AO157" s="17" t="e">
        <f>AL157/(AF157/9)</f>
        <v>#DIV/0!</v>
      </c>
      <c r="AP157" s="7" t="str">
        <f>V157</f>
        <v>Yarbrough</v>
      </c>
      <c r="AQ157" s="7" t="str">
        <f>W157</f>
        <v>Ryan</v>
      </c>
      <c r="AR157" s="7" t="str">
        <f>X157</f>
        <v>TB</v>
      </c>
      <c r="AS157">
        <v>8</v>
      </c>
      <c r="AT157">
        <v>4</v>
      </c>
      <c r="AU157" s="13">
        <f>BC157/(AZ157/9)</f>
        <v>3.6133828996282524</v>
      </c>
      <c r="AV157">
        <v>24</v>
      </c>
      <c r="AW157">
        <v>5</v>
      </c>
      <c r="AX157">
        <v>0</v>
      </c>
      <c r="AY157">
        <v>0</v>
      </c>
      <c r="AZ157" s="14">
        <v>89.66666666666667</v>
      </c>
      <c r="BA157">
        <v>83</v>
      </c>
      <c r="BB157">
        <v>41</v>
      </c>
      <c r="BC157">
        <v>36</v>
      </c>
      <c r="BD157">
        <v>11</v>
      </c>
      <c r="BE157">
        <v>32</v>
      </c>
      <c r="BF157">
        <v>84</v>
      </c>
      <c r="BG157" s="9">
        <f>BA157/((AZ157*3)+BA157)</f>
        <v>0.23579545454545456</v>
      </c>
      <c r="BH157" s="15">
        <f>(BE157+BA157)/AZ157</f>
        <v>1.2825278810408922</v>
      </c>
      <c r="BI157" s="17">
        <f>BF157/(AZ157/9)</f>
        <v>8.431226765799256</v>
      </c>
    </row>
    <row r="158" spans="1:61" ht="12.75">
      <c r="A158" t="s">
        <v>392</v>
      </c>
      <c r="B158" t="s">
        <v>628</v>
      </c>
      <c r="C158" t="s">
        <v>35</v>
      </c>
      <c r="D158" s="7">
        <f>Y158+AS158</f>
        <v>1</v>
      </c>
      <c r="E158" s="7">
        <f>Z158+AT158</f>
        <v>7</v>
      </c>
      <c r="F158" s="13">
        <f>N158/(K158/9)</f>
        <v>3.7384615384615385</v>
      </c>
      <c r="G158" s="7">
        <f>AB158+AV158</f>
        <v>66</v>
      </c>
      <c r="H158" s="7">
        <f>AC158+AW158</f>
        <v>0</v>
      </c>
      <c r="I158" s="7">
        <f>AD158+AX158</f>
        <v>20</v>
      </c>
      <c r="J158" s="7">
        <f>AE158+AY158</f>
        <v>24</v>
      </c>
      <c r="K158" s="14">
        <f>AF158+AZ158</f>
        <v>65</v>
      </c>
      <c r="L158" s="7">
        <f>AG158+BA158</f>
        <v>66</v>
      </c>
      <c r="M158" s="7">
        <f>AH158+BB158</f>
        <v>30</v>
      </c>
      <c r="N158" s="7">
        <f>AI158+BC158</f>
        <v>27</v>
      </c>
      <c r="O158" s="7">
        <f>AJ158+BD158</f>
        <v>7</v>
      </c>
      <c r="P158" s="7">
        <f>AK158+BE158</f>
        <v>18</v>
      </c>
      <c r="Q158" s="7">
        <f>AL158+BF158</f>
        <v>43</v>
      </c>
      <c r="R158" s="9">
        <f>L158/((K158*3)+L158)</f>
        <v>0.25287356321839083</v>
      </c>
      <c r="S158" s="15">
        <f>(P158+L158)/K158</f>
        <v>1.2923076923076924</v>
      </c>
      <c r="T158" s="16">
        <f>Q158/P158</f>
        <v>2.388888888888889</v>
      </c>
      <c r="U158" s="17">
        <f>Q158/(K158/9)</f>
        <v>5.953846153846154</v>
      </c>
      <c r="V158" s="7" t="str">
        <f>B158</f>
        <v>Ziegler</v>
      </c>
      <c r="W158" s="7" t="str">
        <f>A158</f>
        <v>Brad</v>
      </c>
      <c r="X158" s="7" t="str">
        <f>C158</f>
        <v>MIA</v>
      </c>
      <c r="Y158">
        <v>0</v>
      </c>
      <c r="Z158">
        <v>2</v>
      </c>
      <c r="AA158" s="13">
        <f>AI158/(AF158/9)</f>
        <v>2</v>
      </c>
      <c r="AB158">
        <v>19</v>
      </c>
      <c r="AC158">
        <v>0</v>
      </c>
      <c r="AD158">
        <v>10</v>
      </c>
      <c r="AE158">
        <v>13</v>
      </c>
      <c r="AF158" s="14">
        <v>18</v>
      </c>
      <c r="AG158">
        <v>17</v>
      </c>
      <c r="AH158">
        <v>5</v>
      </c>
      <c r="AI158">
        <v>4</v>
      </c>
      <c r="AJ158">
        <v>0</v>
      </c>
      <c r="AK158">
        <v>3</v>
      </c>
      <c r="AL158">
        <v>9</v>
      </c>
      <c r="AM158" s="9">
        <f>AG158/((AF158*3)+AG158)</f>
        <v>0.23943661971830985</v>
      </c>
      <c r="AN158" s="15">
        <f>(AK158+AG158)/AF158</f>
        <v>1.1111111111111112</v>
      </c>
      <c r="AO158" s="17">
        <f>AL158/(AF158/9)</f>
        <v>4.5</v>
      </c>
      <c r="AP158" s="7" t="str">
        <f>V158</f>
        <v>Ziegler</v>
      </c>
      <c r="AQ158" s="7" t="str">
        <f>W158</f>
        <v>Brad</v>
      </c>
      <c r="AR158" s="7" t="str">
        <f>X158</f>
        <v>MIA</v>
      </c>
      <c r="AS158">
        <v>1</v>
      </c>
      <c r="AT158">
        <v>5</v>
      </c>
      <c r="AU158" s="13">
        <f>BC158/(AZ158/9)</f>
        <v>4.404255319148936</v>
      </c>
      <c r="AV158">
        <v>47</v>
      </c>
      <c r="AW158">
        <v>0</v>
      </c>
      <c r="AX158">
        <v>10</v>
      </c>
      <c r="AY158">
        <v>11</v>
      </c>
      <c r="AZ158" s="14">
        <v>47</v>
      </c>
      <c r="BA158">
        <v>49</v>
      </c>
      <c r="BB158">
        <v>25</v>
      </c>
      <c r="BC158">
        <v>23</v>
      </c>
      <c r="BD158">
        <v>7</v>
      </c>
      <c r="BE158">
        <v>15</v>
      </c>
      <c r="BF158">
        <v>34</v>
      </c>
      <c r="BG158" s="9">
        <f>BA158/((AZ158*3)+BA158)</f>
        <v>0.2578947368421053</v>
      </c>
      <c r="BH158" s="15">
        <f>(BE158+BA158)/AZ158</f>
        <v>1.3617021276595744</v>
      </c>
      <c r="BI158" s="17">
        <f>BF158/(AZ158/9)</f>
        <v>6.51063829787234</v>
      </c>
    </row>
    <row r="159" spans="4:61" ht="12.75">
      <c r="D159" s="7"/>
      <c r="E159" s="7"/>
      <c r="G159" s="7"/>
      <c r="H159" s="7"/>
      <c r="I159" s="7"/>
      <c r="J159" s="7"/>
      <c r="L159" s="7"/>
      <c r="M159" s="7"/>
      <c r="N159" s="7"/>
      <c r="O159" s="7"/>
      <c r="P159" s="7"/>
      <c r="Q159" s="7"/>
      <c r="R159" s="9"/>
      <c r="V159" s="7"/>
      <c r="W159" s="7"/>
      <c r="X159" s="7"/>
      <c r="AF159" s="14"/>
      <c r="AP159" s="7"/>
      <c r="AQ159" s="7"/>
      <c r="AR159" s="7"/>
      <c r="AZ159" s="14"/>
      <c r="BH159" s="15"/>
      <c r="BI159" s="17"/>
    </row>
    <row r="160" spans="4:61" ht="12.75">
      <c r="D160" s="7"/>
      <c r="E160" s="7"/>
      <c r="G160" s="7"/>
      <c r="H160" s="7"/>
      <c r="I160" s="7"/>
      <c r="J160" s="7"/>
      <c r="L160" s="7"/>
      <c r="M160" s="7"/>
      <c r="N160" s="7"/>
      <c r="O160" s="7"/>
      <c r="P160" s="7"/>
      <c r="Q160" s="7"/>
      <c r="R160" s="9"/>
      <c r="V160" s="7"/>
      <c r="W160" s="7"/>
      <c r="X160" s="7"/>
      <c r="AF160" s="14"/>
      <c r="AP160" s="7"/>
      <c r="AQ160" s="7"/>
      <c r="AR160" s="7"/>
      <c r="AZ160" s="14"/>
      <c r="BH160" s="15"/>
      <c r="BI160" s="17"/>
    </row>
    <row r="161" spans="1:43" ht="12.75">
      <c r="A161" s="12" t="s">
        <v>367</v>
      </c>
      <c r="W161" s="12" t="s">
        <v>368</v>
      </c>
      <c r="AQ161" s="12" t="s">
        <v>369</v>
      </c>
    </row>
    <row r="163" spans="1:61" s="4" customFormat="1" ht="12.75">
      <c r="A163" s="4" t="s">
        <v>0</v>
      </c>
      <c r="B163" s="4" t="s">
        <v>1</v>
      </c>
      <c r="C163" s="4" t="s">
        <v>2</v>
      </c>
      <c r="D163" s="4" t="s">
        <v>370</v>
      </c>
      <c r="E163" s="4" t="s">
        <v>371</v>
      </c>
      <c r="F163" s="19" t="s">
        <v>372</v>
      </c>
      <c r="G163" s="4" t="s">
        <v>3</v>
      </c>
      <c r="H163" s="4" t="s">
        <v>373</v>
      </c>
      <c r="I163" s="4" t="s">
        <v>374</v>
      </c>
      <c r="J163" s="4" t="s">
        <v>375</v>
      </c>
      <c r="K163" s="20" t="s">
        <v>376</v>
      </c>
      <c r="L163" s="4" t="s">
        <v>6</v>
      </c>
      <c r="M163" s="4" t="s">
        <v>5</v>
      </c>
      <c r="N163" s="4" t="s">
        <v>377</v>
      </c>
      <c r="O163" s="4" t="s">
        <v>9</v>
      </c>
      <c r="P163" s="4" t="s">
        <v>12</v>
      </c>
      <c r="Q163" s="4" t="s">
        <v>378</v>
      </c>
      <c r="R163" s="4" t="s">
        <v>15</v>
      </c>
      <c r="S163" s="21" t="s">
        <v>379</v>
      </c>
      <c r="T163" s="22" t="s">
        <v>380</v>
      </c>
      <c r="U163" s="23" t="s">
        <v>381</v>
      </c>
      <c r="V163" s="4" t="s">
        <v>1</v>
      </c>
      <c r="W163" s="4" t="s">
        <v>0</v>
      </c>
      <c r="X163" s="4" t="s">
        <v>2</v>
      </c>
      <c r="Y163" s="4" t="s">
        <v>370</v>
      </c>
      <c r="Z163" s="4" t="s">
        <v>371</v>
      </c>
      <c r="AA163" s="19" t="s">
        <v>372</v>
      </c>
      <c r="AB163" s="4" t="s">
        <v>3</v>
      </c>
      <c r="AC163" s="4" t="s">
        <v>373</v>
      </c>
      <c r="AD163" s="4" t="s">
        <v>374</v>
      </c>
      <c r="AE163" s="4" t="s">
        <v>375</v>
      </c>
      <c r="AF163" s="4" t="s">
        <v>376</v>
      </c>
      <c r="AG163" s="4" t="s">
        <v>6</v>
      </c>
      <c r="AH163" s="4" t="s">
        <v>5</v>
      </c>
      <c r="AI163" s="4" t="s">
        <v>377</v>
      </c>
      <c r="AJ163" s="4" t="s">
        <v>9</v>
      </c>
      <c r="AK163" s="4" t="s">
        <v>12</v>
      </c>
      <c r="AL163" s="4" t="s">
        <v>378</v>
      </c>
      <c r="AM163" s="24" t="s">
        <v>15</v>
      </c>
      <c r="AN163" s="21" t="s">
        <v>379</v>
      </c>
      <c r="AO163" s="23" t="s">
        <v>381</v>
      </c>
      <c r="AP163" s="4" t="s">
        <v>1</v>
      </c>
      <c r="AQ163" s="4" t="s">
        <v>0</v>
      </c>
      <c r="AR163" s="4" t="s">
        <v>2</v>
      </c>
      <c r="AS163" s="4" t="s">
        <v>370</v>
      </c>
      <c r="AT163" s="4" t="s">
        <v>371</v>
      </c>
      <c r="AU163" s="19" t="s">
        <v>372</v>
      </c>
      <c r="AV163" s="4" t="s">
        <v>3</v>
      </c>
      <c r="AW163" s="4" t="s">
        <v>373</v>
      </c>
      <c r="AX163" s="4" t="s">
        <v>374</v>
      </c>
      <c r="AY163" s="4" t="s">
        <v>375</v>
      </c>
      <c r="AZ163" s="4" t="s">
        <v>376</v>
      </c>
      <c r="BA163" s="4" t="s">
        <v>6</v>
      </c>
      <c r="BB163" s="4" t="s">
        <v>5</v>
      </c>
      <c r="BC163" s="4" t="s">
        <v>377</v>
      </c>
      <c r="BD163" s="4" t="s">
        <v>9</v>
      </c>
      <c r="BE163" s="4" t="s">
        <v>12</v>
      </c>
      <c r="BF163" s="4" t="s">
        <v>378</v>
      </c>
      <c r="BG163" s="24" t="s">
        <v>15</v>
      </c>
      <c r="BH163" s="21" t="s">
        <v>379</v>
      </c>
      <c r="BI163" s="23" t="s">
        <v>381</v>
      </c>
    </row>
    <row r="164" spans="4:61" ht="12.75">
      <c r="D164" s="7"/>
      <c r="E164" s="7"/>
      <c r="G164" s="7"/>
      <c r="H164" s="7"/>
      <c r="I164" s="7"/>
      <c r="J164" s="7"/>
      <c r="L164" s="7"/>
      <c r="M164" s="7"/>
      <c r="N164" s="7"/>
      <c r="O164" s="7"/>
      <c r="P164" s="7"/>
      <c r="Q164" s="7"/>
      <c r="R164" s="9"/>
      <c r="V164" s="7"/>
      <c r="W164" s="7"/>
      <c r="X164" s="7"/>
      <c r="AF164" s="14"/>
      <c r="AP164" s="7"/>
      <c r="AQ164" s="7"/>
      <c r="AR164" s="7"/>
      <c r="AZ164" s="14"/>
      <c r="BH164" s="15"/>
      <c r="BI164" s="17"/>
    </row>
    <row r="165" spans="4:61" ht="12.75">
      <c r="D165" s="7"/>
      <c r="E165" s="7"/>
      <c r="G165" s="7"/>
      <c r="H165" s="7"/>
      <c r="I165" s="7"/>
      <c r="J165" s="7"/>
      <c r="L165" s="7"/>
      <c r="M165" s="7"/>
      <c r="N165" s="7"/>
      <c r="O165" s="7"/>
      <c r="P165" s="7"/>
      <c r="Q165" s="7"/>
      <c r="R165" s="9"/>
      <c r="V165" s="7"/>
      <c r="W165" s="7"/>
      <c r="X165" s="7"/>
      <c r="AF165" s="14"/>
      <c r="AP165" s="7"/>
      <c r="AQ165" s="7"/>
      <c r="AR165" s="7"/>
      <c r="AZ165" s="14"/>
      <c r="BH165" s="15"/>
      <c r="BI165" s="17"/>
    </row>
    <row r="166" spans="4:61" ht="12.75">
      <c r="D166" s="7"/>
      <c r="E166" s="7"/>
      <c r="G166" s="7"/>
      <c r="H166" s="7"/>
      <c r="I166" s="7"/>
      <c r="J166" s="7"/>
      <c r="L166" s="7"/>
      <c r="M166" s="7"/>
      <c r="N166" s="7"/>
      <c r="O166" s="7"/>
      <c r="P166" s="7"/>
      <c r="Q166" s="7"/>
      <c r="R166" s="9"/>
      <c r="V166" s="7"/>
      <c r="W166" s="7"/>
      <c r="X166" s="7"/>
      <c r="AF166" s="14"/>
      <c r="AP166" s="7"/>
      <c r="AQ166" s="7"/>
      <c r="AR166" s="7"/>
      <c r="AZ166" s="14"/>
      <c r="BH166" s="15"/>
      <c r="BI166" s="17"/>
    </row>
    <row r="167" spans="4:61" ht="12.75">
      <c r="D167" s="7"/>
      <c r="E167" s="7"/>
      <c r="G167" s="7"/>
      <c r="H167" s="7"/>
      <c r="I167" s="7"/>
      <c r="J167" s="7"/>
      <c r="L167" s="7"/>
      <c r="M167" s="7"/>
      <c r="N167" s="7"/>
      <c r="O167" s="7"/>
      <c r="P167" s="7"/>
      <c r="Q167" s="7"/>
      <c r="R167" s="9"/>
      <c r="V167" s="7"/>
      <c r="W167" s="7"/>
      <c r="X167" s="7"/>
      <c r="AF167" s="14"/>
      <c r="AP167" s="7"/>
      <c r="AQ167" s="7"/>
      <c r="AR167" s="7"/>
      <c r="AZ167" s="14"/>
      <c r="BH167" s="15"/>
      <c r="BI167" s="17"/>
    </row>
    <row r="168" spans="4:61" ht="12.75">
      <c r="D168" s="7"/>
      <c r="E168" s="7"/>
      <c r="G168" s="7"/>
      <c r="H168" s="7"/>
      <c r="I168" s="7"/>
      <c r="J168" s="7"/>
      <c r="L168" s="7"/>
      <c r="M168" s="7"/>
      <c r="N168" s="7"/>
      <c r="O168" s="7"/>
      <c r="P168" s="7"/>
      <c r="Q168" s="7"/>
      <c r="R168" s="9"/>
      <c r="V168" s="7"/>
      <c r="W168" s="7"/>
      <c r="X168" s="7"/>
      <c r="AF168" s="14"/>
      <c r="AP168" s="7"/>
      <c r="AQ168" s="7"/>
      <c r="AR168" s="7"/>
      <c r="AZ168" s="14"/>
      <c r="BH168" s="15"/>
      <c r="BI168" s="17"/>
    </row>
    <row r="170" spans="1:61" s="4" customFormat="1" ht="12.75">
      <c r="A170" s="4" t="s">
        <v>0</v>
      </c>
      <c r="B170" s="4" t="s">
        <v>1</v>
      </c>
      <c r="C170" s="4" t="s">
        <v>2</v>
      </c>
      <c r="D170" s="4" t="s">
        <v>370</v>
      </c>
      <c r="E170" s="4" t="s">
        <v>371</v>
      </c>
      <c r="F170" s="19" t="s">
        <v>372</v>
      </c>
      <c r="G170" s="4" t="s">
        <v>3</v>
      </c>
      <c r="H170" s="4" t="s">
        <v>373</v>
      </c>
      <c r="I170" s="4" t="s">
        <v>374</v>
      </c>
      <c r="J170" s="4" t="s">
        <v>375</v>
      </c>
      <c r="K170" s="20" t="s">
        <v>376</v>
      </c>
      <c r="L170" s="4" t="s">
        <v>6</v>
      </c>
      <c r="M170" s="4" t="s">
        <v>5</v>
      </c>
      <c r="N170" s="4" t="s">
        <v>377</v>
      </c>
      <c r="O170" s="4" t="s">
        <v>9</v>
      </c>
      <c r="P170" s="4" t="s">
        <v>12</v>
      </c>
      <c r="Q170" s="4" t="s">
        <v>378</v>
      </c>
      <c r="R170" s="4" t="s">
        <v>15</v>
      </c>
      <c r="S170" s="21" t="s">
        <v>379</v>
      </c>
      <c r="T170" s="22" t="s">
        <v>380</v>
      </c>
      <c r="U170" s="23" t="s">
        <v>381</v>
      </c>
      <c r="V170" s="4" t="s">
        <v>1</v>
      </c>
      <c r="W170" s="4" t="s">
        <v>0</v>
      </c>
      <c r="X170" s="4" t="s">
        <v>2</v>
      </c>
      <c r="Y170" s="4" t="s">
        <v>370</v>
      </c>
      <c r="Z170" s="4" t="s">
        <v>371</v>
      </c>
      <c r="AA170" s="19" t="s">
        <v>372</v>
      </c>
      <c r="AB170" s="4" t="s">
        <v>3</v>
      </c>
      <c r="AC170" s="4" t="s">
        <v>373</v>
      </c>
      <c r="AD170" s="4" t="s">
        <v>374</v>
      </c>
      <c r="AE170" s="4" t="s">
        <v>375</v>
      </c>
      <c r="AF170" s="4" t="s">
        <v>376</v>
      </c>
      <c r="AG170" s="4" t="s">
        <v>6</v>
      </c>
      <c r="AH170" s="4" t="s">
        <v>5</v>
      </c>
      <c r="AI170" s="4" t="s">
        <v>377</v>
      </c>
      <c r="AJ170" s="4" t="s">
        <v>9</v>
      </c>
      <c r="AK170" s="4" t="s">
        <v>12</v>
      </c>
      <c r="AL170" s="4" t="s">
        <v>378</v>
      </c>
      <c r="AM170" s="24" t="s">
        <v>15</v>
      </c>
      <c r="AN170" s="21" t="s">
        <v>379</v>
      </c>
      <c r="AO170" s="23" t="s">
        <v>381</v>
      </c>
      <c r="AP170" s="4" t="s">
        <v>1</v>
      </c>
      <c r="AQ170" s="4" t="s">
        <v>0</v>
      </c>
      <c r="AR170" s="4" t="s">
        <v>2</v>
      </c>
      <c r="AS170" s="4" t="s">
        <v>370</v>
      </c>
      <c r="AT170" s="4" t="s">
        <v>371</v>
      </c>
      <c r="AU170" s="19" t="s">
        <v>372</v>
      </c>
      <c r="AV170" s="4" t="s">
        <v>3</v>
      </c>
      <c r="AW170" s="4" t="s">
        <v>373</v>
      </c>
      <c r="AX170" s="4" t="s">
        <v>374</v>
      </c>
      <c r="AY170" s="4" t="s">
        <v>375</v>
      </c>
      <c r="AZ170" s="4" t="s">
        <v>376</v>
      </c>
      <c r="BA170" s="4" t="s">
        <v>6</v>
      </c>
      <c r="BB170" s="4" t="s">
        <v>5</v>
      </c>
      <c r="BC170" s="4" t="s">
        <v>377</v>
      </c>
      <c r="BD170" s="4" t="s">
        <v>9</v>
      </c>
      <c r="BE170" s="4" t="s">
        <v>12</v>
      </c>
      <c r="BF170" s="4" t="s">
        <v>378</v>
      </c>
      <c r="BG170" s="24" t="s">
        <v>15</v>
      </c>
      <c r="BH170" s="21" t="s">
        <v>379</v>
      </c>
      <c r="BI170" s="23" t="s">
        <v>381</v>
      </c>
    </row>
    <row r="171" spans="4:61" ht="12.75">
      <c r="D171" s="7"/>
      <c r="E171" s="7"/>
      <c r="G171" s="7"/>
      <c r="H171" s="7"/>
      <c r="I171" s="7"/>
      <c r="J171" s="7"/>
      <c r="L171" s="7"/>
      <c r="M171" s="7"/>
      <c r="N171" s="7"/>
      <c r="O171" s="7"/>
      <c r="P171" s="7"/>
      <c r="Q171" s="7"/>
      <c r="R171" s="9"/>
      <c r="V171" s="7"/>
      <c r="W171" s="7"/>
      <c r="X171" s="7"/>
      <c r="AF171" s="14"/>
      <c r="AP171" s="7"/>
      <c r="AQ171" s="7"/>
      <c r="AR171" s="7"/>
      <c r="AZ171" s="14"/>
      <c r="BH171" s="15"/>
      <c r="BI171" s="17"/>
    </row>
    <row r="172" spans="4:61" ht="12.75">
      <c r="D172" s="7"/>
      <c r="E172" s="7"/>
      <c r="G172" s="7"/>
      <c r="H172" s="7"/>
      <c r="I172" s="7"/>
      <c r="J172" s="7"/>
      <c r="L172" s="7"/>
      <c r="M172" s="7"/>
      <c r="N172" s="7"/>
      <c r="O172" s="7"/>
      <c r="P172" s="7"/>
      <c r="Q172" s="7"/>
      <c r="R172" s="9"/>
      <c r="V172" s="7"/>
      <c r="W172" s="7"/>
      <c r="X172" s="7"/>
      <c r="AF172" s="14"/>
      <c r="AP172" s="7"/>
      <c r="AQ172" s="7"/>
      <c r="AR172" s="7"/>
      <c r="AZ172" s="14"/>
      <c r="BH172" s="15"/>
      <c r="BI172" s="17"/>
    </row>
    <row r="173" spans="4:61" ht="12.75">
      <c r="D173" s="7"/>
      <c r="E173" s="7"/>
      <c r="G173" s="7"/>
      <c r="H173" s="7"/>
      <c r="I173" s="7"/>
      <c r="J173" s="7"/>
      <c r="L173" s="7"/>
      <c r="M173" s="7"/>
      <c r="N173" s="7"/>
      <c r="O173" s="7"/>
      <c r="P173" s="7"/>
      <c r="Q173" s="7"/>
      <c r="R173" s="9"/>
      <c r="V173" s="7"/>
      <c r="W173" s="7"/>
      <c r="X173" s="7"/>
      <c r="AF173" s="14"/>
      <c r="AP173" s="7"/>
      <c r="AQ173" s="7"/>
      <c r="AR173" s="7"/>
      <c r="AZ173" s="14"/>
      <c r="BH173" s="15"/>
      <c r="BI173" s="17"/>
    </row>
    <row r="174" spans="4:61" ht="12.75">
      <c r="D174" s="7"/>
      <c r="E174" s="7"/>
      <c r="G174" s="7"/>
      <c r="H174" s="7"/>
      <c r="I174" s="7"/>
      <c r="J174" s="7"/>
      <c r="L174" s="7"/>
      <c r="M174" s="7"/>
      <c r="N174" s="7"/>
      <c r="O174" s="7"/>
      <c r="P174" s="7"/>
      <c r="Q174" s="7"/>
      <c r="R174" s="9"/>
      <c r="V174" s="7"/>
      <c r="W174" s="7"/>
      <c r="X174" s="7"/>
      <c r="AF174" s="14"/>
      <c r="AP174" s="7"/>
      <c r="AQ174" s="7"/>
      <c r="AR174" s="7"/>
      <c r="AZ174" s="14"/>
      <c r="BH174" s="15"/>
      <c r="BI174" s="17"/>
    </row>
    <row r="175" spans="4:61" ht="12.75">
      <c r="D175" s="7"/>
      <c r="E175" s="7"/>
      <c r="G175" s="7"/>
      <c r="H175" s="7"/>
      <c r="I175" s="7"/>
      <c r="J175" s="7"/>
      <c r="L175" s="7"/>
      <c r="M175" s="7"/>
      <c r="N175" s="7"/>
      <c r="O175" s="7"/>
      <c r="P175" s="7"/>
      <c r="Q175" s="7"/>
      <c r="R175" s="9"/>
      <c r="V175" s="7"/>
      <c r="W175" s="7"/>
      <c r="X175" s="7"/>
      <c r="AF175" s="14"/>
      <c r="AP175" s="7"/>
      <c r="AQ175" s="7"/>
      <c r="AR175" s="7"/>
      <c r="AZ175" s="14"/>
      <c r="BH175" s="15"/>
      <c r="BI175" s="17"/>
    </row>
    <row r="177" spans="1:61" s="4" customFormat="1" ht="12.75">
      <c r="A177" s="4" t="s">
        <v>0</v>
      </c>
      <c r="B177" s="4" t="s">
        <v>1</v>
      </c>
      <c r="C177" s="4" t="s">
        <v>2</v>
      </c>
      <c r="D177" s="4" t="s">
        <v>370</v>
      </c>
      <c r="E177" s="4" t="s">
        <v>371</v>
      </c>
      <c r="F177" s="19" t="s">
        <v>372</v>
      </c>
      <c r="G177" s="4" t="s">
        <v>3</v>
      </c>
      <c r="H177" s="4" t="s">
        <v>373</v>
      </c>
      <c r="I177" s="4" t="s">
        <v>374</v>
      </c>
      <c r="J177" s="4" t="s">
        <v>375</v>
      </c>
      <c r="K177" s="20" t="s">
        <v>376</v>
      </c>
      <c r="L177" s="4" t="s">
        <v>6</v>
      </c>
      <c r="M177" s="4" t="s">
        <v>5</v>
      </c>
      <c r="N177" s="4" t="s">
        <v>377</v>
      </c>
      <c r="O177" s="4" t="s">
        <v>9</v>
      </c>
      <c r="P177" s="4" t="s">
        <v>12</v>
      </c>
      <c r="Q177" s="4" t="s">
        <v>378</v>
      </c>
      <c r="R177" s="4" t="s">
        <v>15</v>
      </c>
      <c r="S177" s="21" t="s">
        <v>379</v>
      </c>
      <c r="T177" s="22" t="s">
        <v>380</v>
      </c>
      <c r="U177" s="23" t="s">
        <v>381</v>
      </c>
      <c r="V177" s="4" t="s">
        <v>1</v>
      </c>
      <c r="W177" s="4" t="s">
        <v>0</v>
      </c>
      <c r="X177" s="4" t="s">
        <v>2</v>
      </c>
      <c r="Y177" s="4" t="s">
        <v>370</v>
      </c>
      <c r="Z177" s="4" t="s">
        <v>371</v>
      </c>
      <c r="AA177" s="19" t="s">
        <v>372</v>
      </c>
      <c r="AB177" s="4" t="s">
        <v>3</v>
      </c>
      <c r="AC177" s="4" t="s">
        <v>373</v>
      </c>
      <c r="AD177" s="4" t="s">
        <v>374</v>
      </c>
      <c r="AE177" s="4" t="s">
        <v>375</v>
      </c>
      <c r="AF177" s="4" t="s">
        <v>376</v>
      </c>
      <c r="AG177" s="4" t="s">
        <v>6</v>
      </c>
      <c r="AH177" s="4" t="s">
        <v>5</v>
      </c>
      <c r="AI177" s="4" t="s">
        <v>377</v>
      </c>
      <c r="AJ177" s="4" t="s">
        <v>9</v>
      </c>
      <c r="AK177" s="4" t="s">
        <v>12</v>
      </c>
      <c r="AL177" s="4" t="s">
        <v>378</v>
      </c>
      <c r="AM177" s="24" t="s">
        <v>15</v>
      </c>
      <c r="AN177" s="21" t="s">
        <v>379</v>
      </c>
      <c r="AO177" s="23" t="s">
        <v>381</v>
      </c>
      <c r="AP177" s="4" t="s">
        <v>1</v>
      </c>
      <c r="AQ177" s="4" t="s">
        <v>0</v>
      </c>
      <c r="AR177" s="4" t="s">
        <v>2</v>
      </c>
      <c r="AS177" s="4" t="s">
        <v>370</v>
      </c>
      <c r="AT177" s="4" t="s">
        <v>371</v>
      </c>
      <c r="AU177" s="19" t="s">
        <v>372</v>
      </c>
      <c r="AV177" s="4" t="s">
        <v>3</v>
      </c>
      <c r="AW177" s="4" t="s">
        <v>373</v>
      </c>
      <c r="AX177" s="4" t="s">
        <v>374</v>
      </c>
      <c r="AY177" s="4" t="s">
        <v>375</v>
      </c>
      <c r="AZ177" s="4" t="s">
        <v>376</v>
      </c>
      <c r="BA177" s="4" t="s">
        <v>6</v>
      </c>
      <c r="BB177" s="4" t="s">
        <v>5</v>
      </c>
      <c r="BC177" s="4" t="s">
        <v>377</v>
      </c>
      <c r="BD177" s="4" t="s">
        <v>9</v>
      </c>
      <c r="BE177" s="4" t="s">
        <v>12</v>
      </c>
      <c r="BF177" s="4" t="s">
        <v>378</v>
      </c>
      <c r="BG177" s="24" t="s">
        <v>15</v>
      </c>
      <c r="BH177" s="21" t="s">
        <v>379</v>
      </c>
      <c r="BI177" s="23" t="s">
        <v>381</v>
      </c>
    </row>
    <row r="178" spans="4:61" ht="12.75">
      <c r="D178" s="7"/>
      <c r="E178" s="7"/>
      <c r="G178" s="7"/>
      <c r="H178" s="7"/>
      <c r="I178" s="7"/>
      <c r="J178" s="7"/>
      <c r="L178" s="7"/>
      <c r="M178" s="7"/>
      <c r="N178" s="7"/>
      <c r="O178" s="7"/>
      <c r="P178" s="7"/>
      <c r="Q178" s="7"/>
      <c r="R178" s="9"/>
      <c r="V178" s="7"/>
      <c r="W178" s="7"/>
      <c r="X178" s="7"/>
      <c r="AF178" s="14"/>
      <c r="AP178" s="7"/>
      <c r="AQ178" s="7"/>
      <c r="AR178" s="7"/>
      <c r="AZ178" s="14"/>
      <c r="BH178" s="15"/>
      <c r="BI178" s="17"/>
    </row>
    <row r="179" spans="4:61" ht="12.75">
      <c r="D179" s="7"/>
      <c r="E179" s="7"/>
      <c r="G179" s="7"/>
      <c r="H179" s="7"/>
      <c r="I179" s="7"/>
      <c r="J179" s="7"/>
      <c r="L179" s="7"/>
      <c r="M179" s="7"/>
      <c r="N179" s="7"/>
      <c r="O179" s="7"/>
      <c r="P179" s="7"/>
      <c r="Q179" s="7"/>
      <c r="R179" s="9"/>
      <c r="V179" s="7"/>
      <c r="W179" s="7"/>
      <c r="X179" s="7"/>
      <c r="AF179" s="14"/>
      <c r="AP179" s="7"/>
      <c r="AQ179" s="7"/>
      <c r="AR179" s="7"/>
      <c r="AZ179" s="14"/>
      <c r="BH179" s="15"/>
      <c r="BI179" s="17"/>
    </row>
    <row r="180" spans="4:61" ht="12.75">
      <c r="D180" s="7"/>
      <c r="E180" s="7"/>
      <c r="G180" s="7"/>
      <c r="H180" s="7"/>
      <c r="I180" s="7"/>
      <c r="J180" s="7"/>
      <c r="L180" s="7"/>
      <c r="M180" s="7"/>
      <c r="N180" s="7"/>
      <c r="O180" s="7"/>
      <c r="P180" s="7"/>
      <c r="Q180" s="7"/>
      <c r="R180" s="9"/>
      <c r="V180" s="7"/>
      <c r="W180" s="7"/>
      <c r="X180" s="7"/>
      <c r="AF180" s="14"/>
      <c r="AP180" s="7"/>
      <c r="AQ180" s="7"/>
      <c r="AR180" s="7"/>
      <c r="AZ180" s="14"/>
      <c r="BH180" s="15"/>
      <c r="BI180" s="17"/>
    </row>
    <row r="181" spans="4:61" ht="12.75">
      <c r="D181" s="7"/>
      <c r="E181" s="7"/>
      <c r="G181" s="7"/>
      <c r="H181" s="7"/>
      <c r="I181" s="7"/>
      <c r="J181" s="7"/>
      <c r="L181" s="7"/>
      <c r="M181" s="7"/>
      <c r="N181" s="7"/>
      <c r="O181" s="7"/>
      <c r="P181" s="7"/>
      <c r="Q181" s="7"/>
      <c r="R181" s="9"/>
      <c r="V181" s="7"/>
      <c r="W181" s="7"/>
      <c r="X181" s="7"/>
      <c r="AF181" s="14"/>
      <c r="AP181" s="7"/>
      <c r="AQ181" s="7"/>
      <c r="AR181" s="7"/>
      <c r="AZ181" s="14"/>
      <c r="BH181" s="15"/>
      <c r="BI181" s="17"/>
    </row>
    <row r="182" spans="4:61" ht="12.75">
      <c r="D182" s="7"/>
      <c r="E182" s="7"/>
      <c r="G182" s="7"/>
      <c r="H182" s="7"/>
      <c r="I182" s="7"/>
      <c r="J182" s="7"/>
      <c r="L182" s="7"/>
      <c r="M182" s="7"/>
      <c r="N182" s="7"/>
      <c r="O182" s="7"/>
      <c r="P182" s="7"/>
      <c r="Q182" s="7"/>
      <c r="R182" s="9"/>
      <c r="V182" s="7"/>
      <c r="W182" s="7"/>
      <c r="X182" s="7"/>
      <c r="AF182" s="14"/>
      <c r="AP182" s="7"/>
      <c r="AQ182" s="7"/>
      <c r="AR182" s="7"/>
      <c r="AZ182" s="14"/>
      <c r="BH182" s="15"/>
      <c r="BI182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3"/>
  <sheetViews>
    <sheetView zoomScale="105" zoomScaleNormal="10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2.57421875" defaultRowHeight="12.75"/>
  <cols>
    <col min="1" max="1" width="15.421875" style="0" customWidth="1"/>
    <col min="2" max="2" width="28.421875" style="0" customWidth="1"/>
    <col min="3" max="3" width="5.28125" style="9" customWidth="1"/>
    <col min="4" max="4" width="29.421875" style="9" customWidth="1"/>
    <col min="5" max="5" width="4.8515625" style="25" customWidth="1"/>
    <col min="6" max="6" width="33.57421875" style="0" customWidth="1"/>
    <col min="7" max="7" width="4.8515625" style="0" customWidth="1"/>
    <col min="8" max="8" width="33.57421875" style="0" customWidth="1"/>
    <col min="9" max="9" width="5.28125" style="0" customWidth="1"/>
    <col min="10" max="10" width="29.28125" style="0" customWidth="1"/>
    <col min="11" max="11" width="8.00390625" style="0" customWidth="1"/>
    <col min="12" max="12" width="33.57421875" style="0" customWidth="1"/>
    <col min="13" max="13" width="4.8515625" style="0" customWidth="1"/>
    <col min="14" max="14" width="29.421875" style="0" customWidth="1"/>
    <col min="15" max="15" width="5.28125" style="9" customWidth="1"/>
    <col min="16" max="16" width="29.28125" style="0" customWidth="1"/>
    <col min="17" max="17" width="6.421875" style="9" customWidth="1"/>
    <col min="18" max="18" width="28.421875" style="0" customWidth="1"/>
    <col min="19" max="19" width="13.7109375" style="0" customWidth="1"/>
    <col min="20" max="20" width="25.28125" style="0" customWidth="1"/>
    <col min="21" max="21" width="5.28125" style="9" customWidth="1"/>
    <col min="22" max="22" width="23.00390625" style="9" customWidth="1"/>
    <col min="23" max="23" width="4.8515625" style="25" customWidth="1"/>
    <col min="24" max="24" width="23.00390625" style="0" customWidth="1"/>
    <col min="25" max="25" width="4.8515625" style="0" customWidth="1"/>
    <col min="26" max="26" width="24.28125" style="0" customWidth="1"/>
    <col min="27" max="27" width="5.28125" style="0" customWidth="1"/>
    <col min="28" max="28" width="26.00390625" style="0" customWidth="1"/>
    <col min="29" max="29" width="8.00390625" style="0" customWidth="1"/>
    <col min="30" max="30" width="24.00390625" style="0" customWidth="1"/>
    <col min="31" max="31" width="4.8515625" style="0" customWidth="1"/>
    <col min="32" max="32" width="23.00390625" style="0" customWidth="1"/>
    <col min="33" max="33" width="5.28125" style="9" customWidth="1"/>
    <col min="34" max="34" width="23.00390625" style="0" customWidth="1"/>
    <col min="35" max="35" width="5.28125" style="9" customWidth="1"/>
    <col min="36" max="16384" width="11.57421875" style="0" customWidth="1"/>
  </cols>
  <sheetData>
    <row r="1" spans="1:36" s="4" customFormat="1" ht="12.75">
      <c r="A1" s="26" t="s">
        <v>629</v>
      </c>
      <c r="B1" s="4" t="s">
        <v>15</v>
      </c>
      <c r="C1" s="24"/>
      <c r="D1" s="24" t="s">
        <v>5</v>
      </c>
      <c r="E1" s="27"/>
      <c r="F1" s="4" t="s">
        <v>6</v>
      </c>
      <c r="H1" s="4" t="s">
        <v>7</v>
      </c>
      <c r="J1" s="4" t="s">
        <v>9</v>
      </c>
      <c r="L1" s="4" t="s">
        <v>11</v>
      </c>
      <c r="N1" s="4" t="s">
        <v>17</v>
      </c>
      <c r="O1" s="24"/>
      <c r="P1" s="4" t="s">
        <v>18</v>
      </c>
      <c r="Q1" s="24"/>
      <c r="R1" s="4" t="s">
        <v>630</v>
      </c>
      <c r="S1"/>
      <c r="T1" s="4" t="s">
        <v>631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5" ht="12.75">
      <c r="A2">
        <v>1</v>
      </c>
      <c r="B2" t="s">
        <v>632</v>
      </c>
      <c r="C2" s="9">
        <v>0.336</v>
      </c>
      <c r="D2" s="9" t="s">
        <v>633</v>
      </c>
      <c r="E2" s="25">
        <v>135</v>
      </c>
      <c r="F2" t="s">
        <v>632</v>
      </c>
      <c r="G2">
        <v>217</v>
      </c>
      <c r="H2" t="s">
        <v>634</v>
      </c>
      <c r="I2">
        <v>55</v>
      </c>
      <c r="J2" t="s">
        <v>635</v>
      </c>
      <c r="K2">
        <v>47</v>
      </c>
      <c r="L2" t="s">
        <v>636</v>
      </c>
      <c r="M2">
        <v>124</v>
      </c>
      <c r="N2" t="s">
        <v>634</v>
      </c>
      <c r="O2" s="9">
        <v>0.6</v>
      </c>
      <c r="P2" t="s">
        <v>637</v>
      </c>
      <c r="Q2" s="9">
        <v>1.022</v>
      </c>
      <c r="R2" t="s">
        <v>637</v>
      </c>
      <c r="T2" t="s">
        <v>638</v>
      </c>
      <c r="U2"/>
      <c r="V2"/>
      <c r="W2"/>
      <c r="AG2"/>
      <c r="AI2"/>
    </row>
    <row r="3" spans="1:35" ht="12.75">
      <c r="A3">
        <v>2</v>
      </c>
      <c r="B3" t="s">
        <v>639</v>
      </c>
      <c r="C3" s="9">
        <v>0.309</v>
      </c>
      <c r="D3" s="9" t="s">
        <v>637</v>
      </c>
      <c r="E3" s="25">
        <v>127</v>
      </c>
      <c r="F3" t="s">
        <v>633</v>
      </c>
      <c r="G3">
        <v>203</v>
      </c>
      <c r="H3" t="s">
        <v>633</v>
      </c>
      <c r="I3">
        <v>49</v>
      </c>
      <c r="J3" t="s">
        <v>633</v>
      </c>
      <c r="K3">
        <v>44</v>
      </c>
      <c r="L3" t="s">
        <v>640</v>
      </c>
      <c r="M3">
        <v>114</v>
      </c>
      <c r="N3" t="s">
        <v>637</v>
      </c>
      <c r="O3" s="9">
        <v>0.584</v>
      </c>
      <c r="P3" t="s">
        <v>634</v>
      </c>
      <c r="Q3" s="9">
        <v>0.98</v>
      </c>
      <c r="R3" t="s">
        <v>634</v>
      </c>
      <c r="T3" t="s">
        <v>641</v>
      </c>
      <c r="U3"/>
      <c r="V3"/>
      <c r="W3"/>
      <c r="AG3"/>
      <c r="AI3"/>
    </row>
    <row r="4" spans="1:35" ht="12.75">
      <c r="A4">
        <v>3</v>
      </c>
      <c r="B4" t="s">
        <v>642</v>
      </c>
      <c r="C4" s="9">
        <v>0.306</v>
      </c>
      <c r="D4" s="9" t="s">
        <v>643</v>
      </c>
      <c r="E4" s="25">
        <v>127</v>
      </c>
      <c r="F4" t="s">
        <v>644</v>
      </c>
      <c r="G4">
        <v>203</v>
      </c>
      <c r="H4" t="s">
        <v>645</v>
      </c>
      <c r="I4">
        <v>49</v>
      </c>
      <c r="J4" t="s">
        <v>646</v>
      </c>
      <c r="K4">
        <v>44</v>
      </c>
      <c r="L4" t="s">
        <v>647</v>
      </c>
      <c r="M4">
        <v>113</v>
      </c>
      <c r="N4" t="s">
        <v>633</v>
      </c>
      <c r="O4" s="9">
        <v>0.562</v>
      </c>
      <c r="P4" t="s">
        <v>639</v>
      </c>
      <c r="Q4" s="9">
        <v>0.9550000000000001</v>
      </c>
      <c r="R4" t="s">
        <v>639</v>
      </c>
      <c r="T4" t="s">
        <v>644</v>
      </c>
      <c r="U4"/>
      <c r="V4"/>
      <c r="W4"/>
      <c r="AG4"/>
      <c r="AI4"/>
    </row>
    <row r="5" spans="1:35" ht="12.75">
      <c r="A5">
        <v>4</v>
      </c>
      <c r="B5" t="s">
        <v>648</v>
      </c>
      <c r="C5" s="9">
        <v>0.306</v>
      </c>
      <c r="D5" s="9" t="s">
        <v>639</v>
      </c>
      <c r="E5" s="25">
        <v>119</v>
      </c>
      <c r="F5" t="s">
        <v>647</v>
      </c>
      <c r="G5">
        <v>202</v>
      </c>
      <c r="H5" t="s">
        <v>649</v>
      </c>
      <c r="I5">
        <v>47</v>
      </c>
      <c r="J5" t="s">
        <v>637</v>
      </c>
      <c r="K5">
        <v>42</v>
      </c>
      <c r="L5" t="s">
        <v>650</v>
      </c>
      <c r="M5">
        <v>112</v>
      </c>
      <c r="N5" t="s">
        <v>639</v>
      </c>
      <c r="O5" s="9">
        <v>0.561</v>
      </c>
      <c r="P5" t="s">
        <v>635</v>
      </c>
      <c r="Q5" s="9">
        <v>0.9380000000000001</v>
      </c>
      <c r="R5" t="s">
        <v>633</v>
      </c>
      <c r="T5" t="s">
        <v>649</v>
      </c>
      <c r="U5"/>
      <c r="V5"/>
      <c r="W5"/>
      <c r="AG5"/>
      <c r="AI5"/>
    </row>
    <row r="6" spans="1:35" ht="12.75">
      <c r="A6">
        <v>5</v>
      </c>
      <c r="B6" t="s">
        <v>647</v>
      </c>
      <c r="C6" s="9">
        <v>0.304</v>
      </c>
      <c r="D6" s="9" t="s">
        <v>635</v>
      </c>
      <c r="E6" s="25">
        <v>119</v>
      </c>
      <c r="F6" t="s">
        <v>649</v>
      </c>
      <c r="G6">
        <v>202</v>
      </c>
      <c r="H6" t="s">
        <v>651</v>
      </c>
      <c r="I6">
        <v>47</v>
      </c>
      <c r="J6" t="s">
        <v>636</v>
      </c>
      <c r="K6">
        <v>42</v>
      </c>
      <c r="L6" t="s">
        <v>649</v>
      </c>
      <c r="M6">
        <v>111</v>
      </c>
      <c r="N6" t="s">
        <v>646</v>
      </c>
      <c r="O6" s="9">
        <v>0.559</v>
      </c>
      <c r="P6" t="s">
        <v>633</v>
      </c>
      <c r="Q6" s="9">
        <v>0.924</v>
      </c>
      <c r="R6" t="s">
        <v>635</v>
      </c>
      <c r="T6" t="s">
        <v>652</v>
      </c>
      <c r="U6"/>
      <c r="V6"/>
      <c r="W6"/>
      <c r="AG6"/>
      <c r="AI6"/>
    </row>
    <row r="7" spans="8:35" ht="12.75">
      <c r="H7" t="s">
        <v>653</v>
      </c>
      <c r="I7">
        <v>47</v>
      </c>
      <c r="J7" t="s">
        <v>654</v>
      </c>
      <c r="K7">
        <v>42</v>
      </c>
      <c r="U7"/>
      <c r="V7"/>
      <c r="W7"/>
      <c r="AG7"/>
      <c r="AI7"/>
    </row>
    <row r="8" spans="1:36" s="1" customFormat="1" ht="12.75">
      <c r="A8"/>
      <c r="B8" s="1" t="s">
        <v>655</v>
      </c>
      <c r="C8" s="8">
        <v>0.328</v>
      </c>
      <c r="D8" s="8" t="s">
        <v>656</v>
      </c>
      <c r="E8" s="28">
        <v>121</v>
      </c>
      <c r="J8"/>
      <c r="K8"/>
      <c r="L8" t="s">
        <v>656</v>
      </c>
      <c r="M8">
        <v>152</v>
      </c>
      <c r="N8" s="1" t="s">
        <v>656</v>
      </c>
      <c r="O8" s="8">
        <v>0.6880000000000001</v>
      </c>
      <c r="P8" s="1" t="s">
        <v>656</v>
      </c>
      <c r="Q8" s="8">
        <v>1.073</v>
      </c>
      <c r="R8" s="1" t="s">
        <v>656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2:35" ht="12.75">
      <c r="B9" s="1" t="s">
        <v>656</v>
      </c>
      <c r="C9" s="8">
        <v>0.319</v>
      </c>
      <c r="D9" s="9" t="s">
        <v>657</v>
      </c>
      <c r="E9" s="25">
        <v>121</v>
      </c>
      <c r="J9" t="s">
        <v>656</v>
      </c>
      <c r="K9">
        <v>60</v>
      </c>
      <c r="L9" t="s">
        <v>657</v>
      </c>
      <c r="M9">
        <v>129</v>
      </c>
      <c r="N9" t="s">
        <v>657</v>
      </c>
      <c r="O9" s="9">
        <v>0.596</v>
      </c>
      <c r="P9" t="s">
        <v>657</v>
      </c>
      <c r="Q9" s="9">
        <v>0.9580000000000001</v>
      </c>
      <c r="R9" t="s">
        <v>657</v>
      </c>
      <c r="U9"/>
      <c r="V9"/>
      <c r="W9"/>
      <c r="AG9"/>
      <c r="AI9"/>
    </row>
    <row r="10" spans="2:35" ht="12.75">
      <c r="B10" t="s">
        <v>658</v>
      </c>
      <c r="C10" s="9">
        <v>0.317</v>
      </c>
      <c r="J10" s="1" t="s">
        <v>657</v>
      </c>
      <c r="K10" s="1">
        <v>56</v>
      </c>
      <c r="U10"/>
      <c r="V10"/>
      <c r="W10"/>
      <c r="AG10"/>
      <c r="AI10"/>
    </row>
    <row r="11" spans="2:35" ht="12.75">
      <c r="B11" t="s">
        <v>659</v>
      </c>
      <c r="C11" s="9">
        <v>0.31</v>
      </c>
      <c r="U11"/>
      <c r="V11"/>
      <c r="W11"/>
      <c r="AG11"/>
      <c r="AI11"/>
    </row>
    <row r="12" spans="21:35" ht="12.75">
      <c r="U12"/>
      <c r="V12"/>
      <c r="W12"/>
      <c r="AG12"/>
      <c r="AI12"/>
    </row>
    <row r="13" spans="21:35" ht="12.75">
      <c r="U13"/>
      <c r="V13"/>
      <c r="W13"/>
      <c r="AG13"/>
      <c r="AI13"/>
    </row>
    <row r="14" spans="21:35" ht="12.75">
      <c r="U14"/>
      <c r="V14"/>
      <c r="W14"/>
      <c r="AG14"/>
      <c r="AI14"/>
    </row>
    <row r="15" spans="21:35" ht="12.75">
      <c r="U15"/>
      <c r="V15"/>
      <c r="W15"/>
      <c r="AG15"/>
      <c r="AI15"/>
    </row>
    <row r="16" spans="2:16" s="29" customFormat="1" ht="12.75">
      <c r="B16" s="30" t="s">
        <v>660</v>
      </c>
      <c r="N16" s="30" t="s">
        <v>660</v>
      </c>
      <c r="P16" s="30" t="s">
        <v>660</v>
      </c>
    </row>
    <row r="17" spans="3:35" ht="12.75">
      <c r="C17"/>
      <c r="D17"/>
      <c r="E17"/>
      <c r="O17"/>
      <c r="Q17"/>
      <c r="U17"/>
      <c r="V17"/>
      <c r="W17"/>
      <c r="AG17"/>
      <c r="AI17"/>
    </row>
    <row r="18" spans="1:35" ht="12.75">
      <c r="A18" s="26" t="s">
        <v>661</v>
      </c>
      <c r="B18" s="4" t="s">
        <v>15</v>
      </c>
      <c r="C18" s="24"/>
      <c r="D18" s="24" t="s">
        <v>5</v>
      </c>
      <c r="E18" s="27"/>
      <c r="F18" s="4" t="s">
        <v>6</v>
      </c>
      <c r="G18" s="4"/>
      <c r="H18" s="4" t="s">
        <v>7</v>
      </c>
      <c r="I18" s="4"/>
      <c r="J18" s="4" t="s">
        <v>9</v>
      </c>
      <c r="K18" s="4"/>
      <c r="L18" s="4" t="s">
        <v>11</v>
      </c>
      <c r="M18" s="4"/>
      <c r="N18" s="4" t="s">
        <v>17</v>
      </c>
      <c r="O18" s="24"/>
      <c r="P18" s="4" t="s">
        <v>18</v>
      </c>
      <c r="Q18" s="24"/>
      <c r="R18" s="4" t="s">
        <v>630</v>
      </c>
      <c r="T18" s="4" t="s">
        <v>662</v>
      </c>
      <c r="U18"/>
      <c r="V18"/>
      <c r="W18"/>
      <c r="AG18"/>
      <c r="AI18"/>
    </row>
    <row r="19" spans="1:35" ht="12.75">
      <c r="A19">
        <v>1</v>
      </c>
      <c r="B19" t="s">
        <v>663</v>
      </c>
      <c r="C19" s="9">
        <v>0.315</v>
      </c>
      <c r="D19" s="9" t="s">
        <v>664</v>
      </c>
      <c r="E19" s="25">
        <v>138</v>
      </c>
      <c r="F19" t="s">
        <v>664</v>
      </c>
      <c r="G19">
        <v>202</v>
      </c>
      <c r="H19" t="s">
        <v>665</v>
      </c>
      <c r="I19">
        <v>48</v>
      </c>
      <c r="J19" t="s">
        <v>663</v>
      </c>
      <c r="K19">
        <v>43</v>
      </c>
      <c r="L19" t="s">
        <v>663</v>
      </c>
      <c r="M19">
        <v>128</v>
      </c>
      <c r="N19" t="s">
        <v>663</v>
      </c>
      <c r="O19" s="9">
        <v>0.605</v>
      </c>
      <c r="P19" t="s">
        <v>663</v>
      </c>
      <c r="Q19" s="9">
        <v>1.004</v>
      </c>
      <c r="R19" t="s">
        <v>663</v>
      </c>
      <c r="U19"/>
      <c r="V19"/>
      <c r="W19"/>
      <c r="AG19"/>
      <c r="AI19"/>
    </row>
    <row r="20" spans="1:35" ht="12.75">
      <c r="A20">
        <v>2</v>
      </c>
      <c r="B20" t="s">
        <v>664</v>
      </c>
      <c r="C20" s="9">
        <v>0.314</v>
      </c>
      <c r="D20" s="9" t="s">
        <v>666</v>
      </c>
      <c r="E20" s="25">
        <v>113</v>
      </c>
      <c r="F20" t="s">
        <v>667</v>
      </c>
      <c r="G20">
        <v>193</v>
      </c>
      <c r="H20" t="s">
        <v>667</v>
      </c>
      <c r="I20">
        <v>46</v>
      </c>
      <c r="J20" t="s">
        <v>668</v>
      </c>
      <c r="K20">
        <v>37</v>
      </c>
      <c r="L20" t="s">
        <v>665</v>
      </c>
      <c r="M20">
        <v>115</v>
      </c>
      <c r="N20" t="s">
        <v>664</v>
      </c>
      <c r="O20" s="9">
        <v>0.554</v>
      </c>
      <c r="P20" t="s">
        <v>664</v>
      </c>
      <c r="Q20" s="9">
        <v>0.936</v>
      </c>
      <c r="R20" t="s">
        <v>664</v>
      </c>
      <c r="U20"/>
      <c r="V20"/>
      <c r="W20"/>
      <c r="AG20"/>
      <c r="AI20"/>
    </row>
    <row r="21" spans="1:35" ht="12.75">
      <c r="A21">
        <v>3</v>
      </c>
      <c r="B21" t="s">
        <v>669</v>
      </c>
      <c r="C21" s="9">
        <v>0.308</v>
      </c>
      <c r="D21" s="9" t="s">
        <v>670</v>
      </c>
      <c r="E21" s="25">
        <v>108</v>
      </c>
      <c r="F21" t="s">
        <v>671</v>
      </c>
      <c r="G21">
        <v>189</v>
      </c>
      <c r="H21" t="s">
        <v>671</v>
      </c>
      <c r="I21">
        <v>46</v>
      </c>
      <c r="J21" t="s">
        <v>664</v>
      </c>
      <c r="K21">
        <v>36</v>
      </c>
      <c r="L21" t="s">
        <v>652</v>
      </c>
      <c r="M21">
        <v>114</v>
      </c>
      <c r="N21" t="s">
        <v>652</v>
      </c>
      <c r="O21" s="9">
        <v>0.544</v>
      </c>
      <c r="P21" t="s">
        <v>641</v>
      </c>
      <c r="Q21" s="9">
        <v>0.921</v>
      </c>
      <c r="R21" t="s">
        <v>668</v>
      </c>
      <c r="U21"/>
      <c r="V21"/>
      <c r="W21"/>
      <c r="AG21"/>
      <c r="AI21"/>
    </row>
    <row r="22" spans="1:35" ht="12.75">
      <c r="A22">
        <v>4</v>
      </c>
      <c r="B22" t="s">
        <v>638</v>
      </c>
      <c r="C22" s="9">
        <v>0.307</v>
      </c>
      <c r="D22" s="9" t="s">
        <v>672</v>
      </c>
      <c r="E22" s="25">
        <v>108</v>
      </c>
      <c r="F22" t="s">
        <v>663</v>
      </c>
      <c r="G22">
        <v>188</v>
      </c>
      <c r="H22" t="s">
        <v>673</v>
      </c>
      <c r="I22">
        <v>45</v>
      </c>
      <c r="J22" t="s">
        <v>674</v>
      </c>
      <c r="K22">
        <v>35</v>
      </c>
      <c r="L22" t="s">
        <v>675</v>
      </c>
      <c r="M22">
        <v>114</v>
      </c>
      <c r="N22" t="s">
        <v>665</v>
      </c>
      <c r="O22" s="9">
        <v>0.542</v>
      </c>
      <c r="P22" t="s">
        <v>668</v>
      </c>
      <c r="Q22" s="9">
        <v>0.915</v>
      </c>
      <c r="R22" t="s">
        <v>667</v>
      </c>
      <c r="U22"/>
      <c r="V22"/>
      <c r="W22"/>
      <c r="AG22"/>
      <c r="AI22"/>
    </row>
    <row r="23" spans="1:35" ht="12.75">
      <c r="A23">
        <v>5</v>
      </c>
      <c r="B23" t="s">
        <v>676</v>
      </c>
      <c r="C23" s="9">
        <v>0.305</v>
      </c>
      <c r="D23" s="9" t="s">
        <v>663</v>
      </c>
      <c r="E23" s="25">
        <v>107</v>
      </c>
      <c r="F23" t="s">
        <v>638</v>
      </c>
      <c r="G23">
        <v>186</v>
      </c>
      <c r="H23" t="s">
        <v>677</v>
      </c>
      <c r="I23">
        <v>43</v>
      </c>
      <c r="J23" t="s">
        <v>665</v>
      </c>
      <c r="K23">
        <v>33</v>
      </c>
      <c r="L23" t="s">
        <v>638</v>
      </c>
      <c r="M23">
        <v>113</v>
      </c>
      <c r="N23" t="s">
        <v>668</v>
      </c>
      <c r="O23" s="9">
        <v>0.538</v>
      </c>
      <c r="P23" t="s">
        <v>676</v>
      </c>
      <c r="Q23" s="9">
        <v>0.913</v>
      </c>
      <c r="R23" t="s">
        <v>676</v>
      </c>
      <c r="U23"/>
      <c r="V23"/>
      <c r="W23"/>
      <c r="AG23"/>
      <c r="AI23"/>
    </row>
    <row r="24" spans="10:35" ht="12.75">
      <c r="J24" t="s">
        <v>641</v>
      </c>
      <c r="K24">
        <v>33</v>
      </c>
      <c r="U24"/>
      <c r="V24"/>
      <c r="W24"/>
      <c r="AG24"/>
      <c r="AI24"/>
    </row>
    <row r="25" spans="2:35" ht="12.75">
      <c r="B25" s="1" t="s">
        <v>656</v>
      </c>
      <c r="C25" s="8">
        <v>0.319</v>
      </c>
      <c r="D25" s="8" t="s">
        <v>656</v>
      </c>
      <c r="E25" s="28">
        <v>121</v>
      </c>
      <c r="F25" t="s">
        <v>678</v>
      </c>
      <c r="G25">
        <v>201</v>
      </c>
      <c r="L25" t="s">
        <v>656</v>
      </c>
      <c r="M25">
        <v>152</v>
      </c>
      <c r="N25" s="1" t="s">
        <v>656</v>
      </c>
      <c r="O25" s="8">
        <v>0.6880000000000001</v>
      </c>
      <c r="P25" s="1" t="s">
        <v>656</v>
      </c>
      <c r="Q25" s="8">
        <v>1.073</v>
      </c>
      <c r="U25" s="25"/>
      <c r="W25" s="13"/>
      <c r="AA25" s="13"/>
      <c r="AC25" s="14"/>
      <c r="AE25" s="18"/>
      <c r="AG25" s="18"/>
      <c r="AI25" s="25"/>
    </row>
    <row r="26" spans="1:35" ht="12.75">
      <c r="A26" s="1"/>
      <c r="B26" t="s">
        <v>659</v>
      </c>
      <c r="C26" s="9">
        <v>0.31</v>
      </c>
      <c r="D26" s="9" t="s">
        <v>657</v>
      </c>
      <c r="E26" s="25">
        <v>121</v>
      </c>
      <c r="F26" s="1" t="s">
        <v>656</v>
      </c>
      <c r="G26" s="1">
        <v>191</v>
      </c>
      <c r="H26" s="1"/>
      <c r="I26" s="1"/>
      <c r="J26" t="s">
        <v>656</v>
      </c>
      <c r="K26">
        <v>60</v>
      </c>
      <c r="L26" t="s">
        <v>657</v>
      </c>
      <c r="M26">
        <v>129</v>
      </c>
      <c r="N26" s="1" t="s">
        <v>679</v>
      </c>
      <c r="O26" s="8">
        <v>0.604</v>
      </c>
      <c r="P26" s="1" t="s">
        <v>679</v>
      </c>
      <c r="Q26" s="8">
        <v>1.012</v>
      </c>
      <c r="R26" s="1"/>
      <c r="U26" s="25"/>
      <c r="W26" s="13"/>
      <c r="AA26" s="13"/>
      <c r="AE26" s="18"/>
      <c r="AG26" s="18"/>
      <c r="AI26" s="25"/>
    </row>
    <row r="27" spans="10:35" ht="12.75">
      <c r="J27" s="1" t="s">
        <v>657</v>
      </c>
      <c r="K27" s="1">
        <v>56</v>
      </c>
      <c r="N27" t="s">
        <v>657</v>
      </c>
      <c r="O27" s="9">
        <v>0.596</v>
      </c>
      <c r="P27" t="s">
        <v>657</v>
      </c>
      <c r="Q27" s="9">
        <v>0.9580000000000001</v>
      </c>
      <c r="U27" s="25"/>
      <c r="W27" s="13"/>
      <c r="AA27" s="13"/>
      <c r="AC27" s="14"/>
      <c r="AE27" s="18"/>
      <c r="AG27" s="18"/>
      <c r="AI27" s="25"/>
    </row>
    <row r="28" spans="14:35" ht="12.75">
      <c r="N28" t="s">
        <v>680</v>
      </c>
      <c r="O28" s="9">
        <v>0.5670000000000001</v>
      </c>
      <c r="P28" t="s">
        <v>680</v>
      </c>
      <c r="Q28" s="9">
        <v>0.918</v>
      </c>
      <c r="U28" s="25"/>
      <c r="W28" s="13"/>
      <c r="AA28" s="13"/>
      <c r="AE28" s="18"/>
      <c r="AG28" s="18"/>
      <c r="AI28" s="25"/>
    </row>
    <row r="29" spans="21:35" ht="12.75">
      <c r="U29" s="25"/>
      <c r="W29" s="13"/>
      <c r="AA29" s="13"/>
      <c r="AE29" s="18"/>
      <c r="AG29" s="18"/>
      <c r="AI29" s="25"/>
    </row>
    <row r="30" spans="3:35" s="29" customFormat="1" ht="12.75">
      <c r="C30" s="31"/>
      <c r="D30" s="31"/>
      <c r="E30" s="32"/>
      <c r="O30" s="31"/>
      <c r="Q30" s="31"/>
      <c r="U30" s="32"/>
      <c r="V30" s="31"/>
      <c r="W30" s="33"/>
      <c r="AA30" s="33"/>
      <c r="AE30" s="34"/>
      <c r="AG30" s="34"/>
      <c r="AI30" s="32"/>
    </row>
    <row r="31" spans="21:35" ht="12.75">
      <c r="U31" s="25"/>
      <c r="W31" s="13"/>
      <c r="AA31" s="13"/>
      <c r="AE31" s="18"/>
      <c r="AG31" s="18"/>
      <c r="AI31" s="25"/>
    </row>
    <row r="32" spans="1:35" s="4" customFormat="1" ht="12.75">
      <c r="A32" s="26" t="s">
        <v>681</v>
      </c>
      <c r="B32" s="4" t="s">
        <v>682</v>
      </c>
      <c r="C32" s="27"/>
      <c r="D32" s="24" t="s">
        <v>683</v>
      </c>
      <c r="E32" s="19"/>
      <c r="F32" s="4" t="s">
        <v>374</v>
      </c>
      <c r="H32" s="4" t="s">
        <v>684</v>
      </c>
      <c r="J32" s="4" t="s">
        <v>376</v>
      </c>
      <c r="L32" s="4" t="s">
        <v>380</v>
      </c>
      <c r="M32" s="35"/>
      <c r="N32" s="4" t="s">
        <v>381</v>
      </c>
      <c r="O32" s="24"/>
      <c r="P32" s="4" t="s">
        <v>378</v>
      </c>
      <c r="Q32" s="24"/>
      <c r="R32" s="4" t="s">
        <v>630</v>
      </c>
      <c r="S32"/>
      <c r="T32" s="4" t="s">
        <v>685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 s="27"/>
    </row>
    <row r="33" spans="1:35" ht="12.75">
      <c r="A33">
        <v>1</v>
      </c>
      <c r="B33" t="s">
        <v>686</v>
      </c>
      <c r="C33" s="25">
        <v>23</v>
      </c>
      <c r="D33" t="s">
        <v>687</v>
      </c>
      <c r="E33" s="13">
        <v>2.15</v>
      </c>
      <c r="F33" t="s">
        <v>688</v>
      </c>
      <c r="G33">
        <v>57</v>
      </c>
      <c r="H33" t="s">
        <v>687</v>
      </c>
      <c r="I33">
        <v>0.83</v>
      </c>
      <c r="J33" t="s">
        <v>686</v>
      </c>
      <c r="K33" s="36">
        <v>244</v>
      </c>
      <c r="L33" t="s">
        <v>686</v>
      </c>
      <c r="M33" s="18">
        <v>9.4</v>
      </c>
      <c r="N33" t="s">
        <v>689</v>
      </c>
      <c r="O33" s="18">
        <v>15</v>
      </c>
      <c r="P33" t="s">
        <v>690</v>
      </c>
      <c r="Q33" s="37">
        <v>318</v>
      </c>
      <c r="R33" t="s">
        <v>687</v>
      </c>
      <c r="T33" t="s">
        <v>691</v>
      </c>
      <c r="U33"/>
      <c r="V33"/>
      <c r="W33"/>
      <c r="AG33"/>
      <c r="AI33" s="25"/>
    </row>
    <row r="34" spans="1:35" ht="12.75">
      <c r="A34">
        <v>2</v>
      </c>
      <c r="B34" t="s">
        <v>692</v>
      </c>
      <c r="C34" s="25">
        <v>23</v>
      </c>
      <c r="D34" s="9" t="s">
        <v>692</v>
      </c>
      <c r="E34" s="13">
        <v>2.3</v>
      </c>
      <c r="F34" t="s">
        <v>689</v>
      </c>
      <c r="G34">
        <v>42</v>
      </c>
      <c r="H34" t="s">
        <v>686</v>
      </c>
      <c r="I34">
        <v>0.84</v>
      </c>
      <c r="J34" t="s">
        <v>687</v>
      </c>
      <c r="K34" s="36">
        <v>238.66666666666666</v>
      </c>
      <c r="L34" t="s">
        <v>693</v>
      </c>
      <c r="M34" s="18">
        <v>7</v>
      </c>
      <c r="N34" t="s">
        <v>688</v>
      </c>
      <c r="O34" s="18">
        <v>13.8</v>
      </c>
      <c r="P34" t="s">
        <v>687</v>
      </c>
      <c r="Q34" s="37">
        <v>293</v>
      </c>
      <c r="R34" t="s">
        <v>686</v>
      </c>
      <c r="T34" t="s">
        <v>694</v>
      </c>
      <c r="U34"/>
      <c r="V34"/>
      <c r="W34"/>
      <c r="AG34"/>
      <c r="AI34" s="25"/>
    </row>
    <row r="35" spans="1:35" ht="12.75">
      <c r="A35">
        <v>3</v>
      </c>
      <c r="B35" t="s">
        <v>695</v>
      </c>
      <c r="C35" s="25">
        <v>19</v>
      </c>
      <c r="D35" s="9" t="s">
        <v>686</v>
      </c>
      <c r="E35" s="13">
        <v>2.32</v>
      </c>
      <c r="F35" t="s">
        <v>696</v>
      </c>
      <c r="G35">
        <v>40</v>
      </c>
      <c r="H35" t="s">
        <v>690</v>
      </c>
      <c r="I35" s="13">
        <v>0.97</v>
      </c>
      <c r="J35" t="s">
        <v>694</v>
      </c>
      <c r="K35" s="36">
        <v>220</v>
      </c>
      <c r="L35" t="s">
        <v>697</v>
      </c>
      <c r="M35" s="18">
        <v>6.8</v>
      </c>
      <c r="N35" t="s">
        <v>696</v>
      </c>
      <c r="O35" s="18">
        <v>13.3</v>
      </c>
      <c r="P35" t="s">
        <v>686</v>
      </c>
      <c r="Q35" s="37">
        <v>274</v>
      </c>
      <c r="R35" t="s">
        <v>690</v>
      </c>
      <c r="T35" t="s">
        <v>698</v>
      </c>
      <c r="U35"/>
      <c r="V35"/>
      <c r="W35"/>
      <c r="AG35"/>
      <c r="AI35" s="25"/>
    </row>
    <row r="36" spans="1:35" ht="12.75">
      <c r="A36">
        <v>4</v>
      </c>
      <c r="B36" t="s">
        <v>699</v>
      </c>
      <c r="C36" s="25">
        <v>19</v>
      </c>
      <c r="D36" s="9" t="s">
        <v>694</v>
      </c>
      <c r="E36" s="13">
        <v>2.54</v>
      </c>
      <c r="F36" t="s">
        <v>700</v>
      </c>
      <c r="G36">
        <v>34</v>
      </c>
      <c r="H36" t="s">
        <v>692</v>
      </c>
      <c r="I36" s="13">
        <v>0.98</v>
      </c>
      <c r="J36" t="s">
        <v>690</v>
      </c>
      <c r="K36" s="36">
        <v>215.66666666666666</v>
      </c>
      <c r="L36" t="s">
        <v>687</v>
      </c>
      <c r="M36" s="18">
        <v>6.5</v>
      </c>
      <c r="N36" t="s">
        <v>690</v>
      </c>
      <c r="O36" s="18">
        <v>13.3</v>
      </c>
      <c r="P36" t="s">
        <v>694</v>
      </c>
      <c r="Q36" s="37">
        <v>268</v>
      </c>
      <c r="R36" t="s">
        <v>692</v>
      </c>
      <c r="T36" t="s">
        <v>695</v>
      </c>
      <c r="U36"/>
      <c r="V36"/>
      <c r="W36"/>
      <c r="AG36"/>
      <c r="AI36" s="25"/>
    </row>
    <row r="37" spans="1:35" ht="12.75">
      <c r="A37">
        <v>5</v>
      </c>
      <c r="B37" t="s">
        <v>687</v>
      </c>
      <c r="C37" s="25">
        <v>19</v>
      </c>
      <c r="D37" s="9" t="s">
        <v>690</v>
      </c>
      <c r="E37" s="13">
        <v>2.59</v>
      </c>
      <c r="F37" t="s">
        <v>701</v>
      </c>
      <c r="G37">
        <v>34</v>
      </c>
      <c r="H37" t="s">
        <v>698</v>
      </c>
      <c r="I37" s="13">
        <v>1.06</v>
      </c>
      <c r="J37" t="s">
        <v>692</v>
      </c>
      <c r="K37" s="36">
        <v>215</v>
      </c>
      <c r="L37" t="s">
        <v>690</v>
      </c>
      <c r="M37" s="18">
        <v>6.1</v>
      </c>
      <c r="N37" t="s">
        <v>702</v>
      </c>
      <c r="O37" s="18">
        <v>11.7</v>
      </c>
      <c r="P37" t="s">
        <v>692</v>
      </c>
      <c r="Q37" s="37">
        <v>250</v>
      </c>
      <c r="R37" t="s">
        <v>694</v>
      </c>
      <c r="T37" t="s">
        <v>703</v>
      </c>
      <c r="U37"/>
      <c r="V37"/>
      <c r="W37"/>
      <c r="AG37"/>
      <c r="AI37" s="25"/>
    </row>
    <row r="38" spans="3:35" ht="12.75">
      <c r="C38" s="25"/>
      <c r="E38" s="13"/>
      <c r="I38" s="13"/>
      <c r="K38" s="36"/>
      <c r="M38" s="18"/>
      <c r="O38" s="18"/>
      <c r="Q38" s="37"/>
      <c r="U38"/>
      <c r="V38"/>
      <c r="W38"/>
      <c r="AG38"/>
      <c r="AI38" s="25"/>
    </row>
    <row r="39" spans="3:35" ht="12.75">
      <c r="C39"/>
      <c r="D39" s="9" t="s">
        <v>704</v>
      </c>
      <c r="E39" s="13">
        <v>1.22</v>
      </c>
      <c r="F39" t="s">
        <v>705</v>
      </c>
      <c r="G39">
        <v>43</v>
      </c>
      <c r="H39" t="s">
        <v>687</v>
      </c>
      <c r="I39">
        <v>0.83</v>
      </c>
      <c r="J39" t="s">
        <v>706</v>
      </c>
      <c r="K39" s="36">
        <v>223.66666666666666</v>
      </c>
      <c r="L39" t="s">
        <v>705</v>
      </c>
      <c r="M39" s="18">
        <v>7.5</v>
      </c>
      <c r="N39" t="s">
        <v>707</v>
      </c>
      <c r="O39" s="18">
        <v>12.2</v>
      </c>
      <c r="P39" t="s">
        <v>706</v>
      </c>
      <c r="Q39" s="37">
        <v>279</v>
      </c>
      <c r="R39" t="s">
        <v>706</v>
      </c>
      <c r="U39"/>
      <c r="V39"/>
      <c r="W39"/>
      <c r="AG39"/>
      <c r="AI39" s="25"/>
    </row>
    <row r="40" spans="3:35" ht="12.75">
      <c r="C40" s="7"/>
      <c r="D40" s="9" t="s">
        <v>689</v>
      </c>
      <c r="E40" s="13">
        <v>1.75</v>
      </c>
      <c r="F40" t="s">
        <v>708</v>
      </c>
      <c r="G40">
        <v>38</v>
      </c>
      <c r="H40" t="s">
        <v>702</v>
      </c>
      <c r="I40" s="13">
        <v>0.84</v>
      </c>
      <c r="K40" s="36"/>
      <c r="M40" s="18"/>
      <c r="O40" s="18"/>
      <c r="Q40"/>
      <c r="U40"/>
      <c r="V40"/>
      <c r="W40"/>
      <c r="AG40"/>
      <c r="AI40" s="25"/>
    </row>
    <row r="41" spans="3:35" ht="12.75">
      <c r="C41" s="25"/>
      <c r="D41" t="s">
        <v>696</v>
      </c>
      <c r="E41" s="13">
        <v>2.07</v>
      </c>
      <c r="F41" t="s">
        <v>709</v>
      </c>
      <c r="G41">
        <v>37</v>
      </c>
      <c r="H41" t="s">
        <v>686</v>
      </c>
      <c r="I41">
        <v>0.84</v>
      </c>
      <c r="K41" s="36"/>
      <c r="O41" s="18"/>
      <c r="Q41" s="37"/>
      <c r="U41"/>
      <c r="V41"/>
      <c r="W41"/>
      <c r="AG41"/>
      <c r="AI41"/>
    </row>
    <row r="42" spans="3:35" ht="12.75">
      <c r="C42"/>
      <c r="D42" t="s">
        <v>702</v>
      </c>
      <c r="E42" s="13">
        <v>2.12</v>
      </c>
      <c r="H42" t="s">
        <v>689</v>
      </c>
      <c r="I42">
        <v>0.89</v>
      </c>
      <c r="K42" s="36"/>
      <c r="O42" s="18"/>
      <c r="Q42" s="37"/>
      <c r="U42"/>
      <c r="V42"/>
      <c r="W42"/>
      <c r="AG42"/>
      <c r="AI42"/>
    </row>
    <row r="43" spans="3:35" ht="12.75">
      <c r="C43"/>
      <c r="D43" t="s">
        <v>687</v>
      </c>
      <c r="E43" s="13">
        <v>2.15</v>
      </c>
      <c r="H43" t="s">
        <v>688</v>
      </c>
      <c r="I43" s="13">
        <v>0.89</v>
      </c>
      <c r="K43" s="36"/>
      <c r="M43" s="18"/>
      <c r="O43" s="18"/>
      <c r="Q43" s="37"/>
      <c r="U43"/>
      <c r="V43"/>
      <c r="W43"/>
      <c r="AG43"/>
      <c r="AI43"/>
    </row>
    <row r="44" spans="3:35" ht="12.75">
      <c r="C44"/>
      <c r="D44"/>
      <c r="E44" s="13"/>
      <c r="I44" s="13"/>
      <c r="K44" s="36"/>
      <c r="M44" s="18"/>
      <c r="O44" s="18"/>
      <c r="Q44" s="37"/>
      <c r="U44"/>
      <c r="V44"/>
      <c r="W44"/>
      <c r="AG44"/>
      <c r="AI44"/>
    </row>
    <row r="45" spans="4:17" ht="12.75">
      <c r="D45" s="9" t="s">
        <v>709</v>
      </c>
      <c r="E45" s="13">
        <v>1.47</v>
      </c>
      <c r="H45" t="s">
        <v>705</v>
      </c>
      <c r="I45" s="13">
        <v>0.73</v>
      </c>
      <c r="K45" s="36"/>
      <c r="O45" s="18"/>
      <c r="Q45" s="37"/>
    </row>
    <row r="46" spans="4:17" ht="12.75">
      <c r="D46" s="9" t="s">
        <v>705</v>
      </c>
      <c r="E46" s="13">
        <v>1.84</v>
      </c>
      <c r="I46" s="13"/>
      <c r="K46" s="36"/>
      <c r="O46" s="18"/>
      <c r="Q46" s="37"/>
    </row>
    <row r="47" spans="5:17" ht="12.75">
      <c r="E47" s="13"/>
      <c r="I47" s="13"/>
      <c r="K47" s="36"/>
      <c r="M47" s="18"/>
      <c r="O47" s="18"/>
      <c r="Q47" s="37"/>
    </row>
    <row r="48" spans="5:17" ht="12.75">
      <c r="E48" s="13"/>
      <c r="I48" s="13"/>
      <c r="K48" s="36"/>
      <c r="O48" s="18"/>
      <c r="Q48" s="37"/>
    </row>
    <row r="49" spans="5:17" ht="12.75">
      <c r="E49" s="13"/>
      <c r="I49" s="13"/>
      <c r="K49" s="36"/>
      <c r="O49" s="18"/>
      <c r="Q49" s="37"/>
    </row>
    <row r="50" spans="5:17" ht="12.75">
      <c r="E50" s="13"/>
      <c r="I50" s="13"/>
      <c r="K50" s="36"/>
      <c r="M50" s="18"/>
      <c r="O50" s="18"/>
      <c r="Q50" s="37"/>
    </row>
    <row r="51" spans="3:35" s="29" customFormat="1" ht="12.75">
      <c r="C51" s="31"/>
      <c r="D51" s="31"/>
      <c r="E51" s="33"/>
      <c r="I51" s="33"/>
      <c r="K51" s="38"/>
      <c r="O51" s="34"/>
      <c r="Q51" s="39"/>
      <c r="U51" s="31"/>
      <c r="V51" s="31"/>
      <c r="W51" s="32"/>
      <c r="AG51" s="31"/>
      <c r="AI51" s="31"/>
    </row>
    <row r="52" spans="5:17" ht="12.75">
      <c r="E52" s="13"/>
      <c r="I52" s="13"/>
      <c r="K52" s="36"/>
      <c r="O52" s="18"/>
      <c r="Q52" s="37"/>
    </row>
    <row r="53" spans="1:20" ht="12.75">
      <c r="A53" s="26" t="s">
        <v>710</v>
      </c>
      <c r="B53" s="4" t="s">
        <v>682</v>
      </c>
      <c r="C53" s="27"/>
      <c r="D53" s="24" t="s">
        <v>683</v>
      </c>
      <c r="E53" s="19"/>
      <c r="F53" s="4" t="s">
        <v>374</v>
      </c>
      <c r="G53" s="4"/>
      <c r="H53" s="4" t="s">
        <v>684</v>
      </c>
      <c r="I53" s="19"/>
      <c r="J53" s="4" t="s">
        <v>376</v>
      </c>
      <c r="K53" s="40"/>
      <c r="L53" s="4" t="s">
        <v>380</v>
      </c>
      <c r="M53" s="35"/>
      <c r="N53" s="4" t="s">
        <v>381</v>
      </c>
      <c r="O53" s="35"/>
      <c r="P53" s="4" t="s">
        <v>378</v>
      </c>
      <c r="Q53" s="37"/>
      <c r="R53" s="4" t="s">
        <v>630</v>
      </c>
      <c r="T53" s="4" t="s">
        <v>711</v>
      </c>
    </row>
    <row r="54" spans="1:20" ht="12.75">
      <c r="A54">
        <v>1</v>
      </c>
      <c r="B54" t="s">
        <v>712</v>
      </c>
      <c r="C54" s="25">
        <v>20</v>
      </c>
      <c r="D54" s="9" t="s">
        <v>713</v>
      </c>
      <c r="E54" s="13">
        <v>2.4</v>
      </c>
      <c r="F54" t="s">
        <v>714</v>
      </c>
      <c r="G54">
        <v>47</v>
      </c>
      <c r="H54" t="s">
        <v>715</v>
      </c>
      <c r="I54" s="13">
        <v>0.98</v>
      </c>
      <c r="J54" t="s">
        <v>691</v>
      </c>
      <c r="K54" s="36">
        <v>216.66666666666666</v>
      </c>
      <c r="L54" t="s">
        <v>716</v>
      </c>
      <c r="M54" s="18">
        <v>6.1</v>
      </c>
      <c r="N54" t="s">
        <v>717</v>
      </c>
      <c r="O54" s="18">
        <v>14.4</v>
      </c>
      <c r="P54" t="s">
        <v>715</v>
      </c>
      <c r="Q54" s="37">
        <v>277</v>
      </c>
      <c r="R54" t="s">
        <v>715</v>
      </c>
      <c r="T54" t="s">
        <v>688</v>
      </c>
    </row>
    <row r="55" spans="1:20" ht="12.75">
      <c r="A55">
        <v>2</v>
      </c>
      <c r="B55" t="s">
        <v>691</v>
      </c>
      <c r="C55" s="25">
        <v>18</v>
      </c>
      <c r="D55" s="9" t="s">
        <v>715</v>
      </c>
      <c r="E55" s="13">
        <v>2.7</v>
      </c>
      <c r="F55" t="s">
        <v>718</v>
      </c>
      <c r="G55">
        <v>43</v>
      </c>
      <c r="H55" t="s">
        <v>713</v>
      </c>
      <c r="I55" s="13">
        <v>1.05</v>
      </c>
      <c r="J55" t="s">
        <v>713</v>
      </c>
      <c r="K55" s="36">
        <v>213.66666666666666</v>
      </c>
      <c r="L55" t="s">
        <v>714</v>
      </c>
      <c r="M55" s="18">
        <v>5.9</v>
      </c>
      <c r="N55" t="s">
        <v>719</v>
      </c>
      <c r="O55" s="18">
        <v>13.3</v>
      </c>
      <c r="P55" t="s">
        <v>713</v>
      </c>
      <c r="Q55" s="37">
        <v>258</v>
      </c>
      <c r="R55" t="s">
        <v>713</v>
      </c>
      <c r="T55" t="s">
        <v>714</v>
      </c>
    </row>
    <row r="56" spans="1:20" ht="12.75">
      <c r="A56">
        <v>3</v>
      </c>
      <c r="B56" t="s">
        <v>715</v>
      </c>
      <c r="C56" s="25">
        <v>18</v>
      </c>
      <c r="D56" s="9" t="s">
        <v>691</v>
      </c>
      <c r="E56" s="13">
        <v>2.78</v>
      </c>
      <c r="F56" t="s">
        <v>720</v>
      </c>
      <c r="G56">
        <v>43</v>
      </c>
      <c r="H56" t="s">
        <v>691</v>
      </c>
      <c r="I56" s="13">
        <v>1.08</v>
      </c>
      <c r="J56" t="s">
        <v>721</v>
      </c>
      <c r="K56" s="36">
        <v>211.33333333333334</v>
      </c>
      <c r="L56" t="s">
        <v>717</v>
      </c>
      <c r="M56" s="18">
        <v>5.8</v>
      </c>
      <c r="N56" t="s">
        <v>722</v>
      </c>
      <c r="O56" s="18">
        <v>12.9</v>
      </c>
      <c r="P56" t="s">
        <v>691</v>
      </c>
      <c r="Q56" s="37">
        <v>234</v>
      </c>
      <c r="R56" t="s">
        <v>691</v>
      </c>
      <c r="T56" t="s">
        <v>689</v>
      </c>
    </row>
    <row r="57" spans="1:20" ht="12.75">
      <c r="A57">
        <v>4</v>
      </c>
      <c r="B57" t="s">
        <v>723</v>
      </c>
      <c r="C57" s="25">
        <v>16</v>
      </c>
      <c r="D57" s="9" t="s">
        <v>724</v>
      </c>
      <c r="E57" s="13">
        <v>2.86</v>
      </c>
      <c r="F57" t="s">
        <v>725</v>
      </c>
      <c r="G57">
        <v>38</v>
      </c>
      <c r="H57" t="s">
        <v>726</v>
      </c>
      <c r="I57" s="13">
        <v>1.13</v>
      </c>
      <c r="J57" t="s">
        <v>727</v>
      </c>
      <c r="K57" s="36">
        <v>210.66666666666666</v>
      </c>
      <c r="L57" t="s">
        <v>728</v>
      </c>
      <c r="M57" s="18">
        <v>5.2</v>
      </c>
      <c r="N57" t="s">
        <v>718</v>
      </c>
      <c r="O57" s="18">
        <v>12.8</v>
      </c>
      <c r="P57" t="s">
        <v>727</v>
      </c>
      <c r="Q57" s="37">
        <v>232</v>
      </c>
      <c r="R57" t="s">
        <v>727</v>
      </c>
      <c r="T57" t="s">
        <v>705</v>
      </c>
    </row>
    <row r="58" spans="1:20" ht="12.75">
      <c r="A58">
        <v>5</v>
      </c>
      <c r="B58" t="s">
        <v>729</v>
      </c>
      <c r="C58" s="25">
        <v>16</v>
      </c>
      <c r="D58" s="9" t="s">
        <v>730</v>
      </c>
      <c r="E58" s="13">
        <v>3.2</v>
      </c>
      <c r="F58" t="s">
        <v>719</v>
      </c>
      <c r="G58">
        <v>36</v>
      </c>
      <c r="H58" t="s">
        <v>731</v>
      </c>
      <c r="I58" s="13">
        <v>1.1400000000000001</v>
      </c>
      <c r="J58" t="s">
        <v>731</v>
      </c>
      <c r="K58" s="36">
        <v>207.66666666666666</v>
      </c>
      <c r="L58" t="s">
        <v>713</v>
      </c>
      <c r="M58" s="18">
        <v>5.1</v>
      </c>
      <c r="N58" t="s">
        <v>715</v>
      </c>
      <c r="O58" s="18">
        <v>12</v>
      </c>
      <c r="P58" t="s">
        <v>729</v>
      </c>
      <c r="Q58" s="37">
        <v>213</v>
      </c>
      <c r="R58" t="s">
        <v>731</v>
      </c>
      <c r="T58" t="s">
        <v>718</v>
      </c>
    </row>
    <row r="59" spans="2:17" ht="12.75">
      <c r="B59" t="s">
        <v>731</v>
      </c>
      <c r="C59" s="7">
        <v>16</v>
      </c>
      <c r="E59" s="13"/>
      <c r="I59" s="13"/>
      <c r="K59" s="36"/>
      <c r="O59" s="18"/>
      <c r="Q59" s="37"/>
    </row>
    <row r="60" spans="3:18" ht="12.75">
      <c r="C60" s="7"/>
      <c r="D60" t="s">
        <v>706</v>
      </c>
      <c r="E60">
        <v>3.18</v>
      </c>
      <c r="F60" t="s">
        <v>705</v>
      </c>
      <c r="G60">
        <v>43</v>
      </c>
      <c r="H60" t="s">
        <v>714</v>
      </c>
      <c r="I60" s="13">
        <v>0.95</v>
      </c>
      <c r="J60" t="s">
        <v>706</v>
      </c>
      <c r="K60" s="36">
        <v>223.66666666666666</v>
      </c>
      <c r="L60" t="s">
        <v>705</v>
      </c>
      <c r="M60" s="18">
        <v>7.5</v>
      </c>
      <c r="N60" t="s">
        <v>707</v>
      </c>
      <c r="O60" s="18">
        <v>12.2</v>
      </c>
      <c r="P60" t="s">
        <v>706</v>
      </c>
      <c r="Q60" s="37">
        <v>279</v>
      </c>
      <c r="R60" t="s">
        <v>706</v>
      </c>
    </row>
    <row r="61" spans="3:17" ht="12.75">
      <c r="C61" s="7"/>
      <c r="D61"/>
      <c r="E61"/>
      <c r="F61" t="s">
        <v>708</v>
      </c>
      <c r="G61">
        <v>38</v>
      </c>
      <c r="H61" t="s">
        <v>728</v>
      </c>
      <c r="I61" s="13">
        <v>0.97</v>
      </c>
      <c r="K61" s="36"/>
      <c r="M61" s="18"/>
      <c r="O61" s="18"/>
      <c r="Q61"/>
    </row>
    <row r="62" spans="3:17" ht="12.75">
      <c r="C62"/>
      <c r="D62" s="9" t="s">
        <v>732</v>
      </c>
      <c r="E62" s="13">
        <v>1.79</v>
      </c>
      <c r="F62" t="s">
        <v>709</v>
      </c>
      <c r="G62">
        <v>37</v>
      </c>
      <c r="H62" t="s">
        <v>715</v>
      </c>
      <c r="I62" s="13">
        <v>0.98</v>
      </c>
      <c r="O62" s="18"/>
      <c r="Q62" s="37"/>
    </row>
    <row r="63" spans="3:17" ht="12.75">
      <c r="C63"/>
      <c r="D63" s="9" t="s">
        <v>717</v>
      </c>
      <c r="E63" s="13">
        <v>1.88</v>
      </c>
      <c r="H63" t="s">
        <v>718</v>
      </c>
      <c r="I63" s="13">
        <v>0.98</v>
      </c>
      <c r="O63" s="18"/>
      <c r="Q63" s="37"/>
    </row>
    <row r="64" spans="4:17" ht="12.75">
      <c r="D64" s="9" t="s">
        <v>714</v>
      </c>
      <c r="E64" s="13">
        <v>2.1</v>
      </c>
      <c r="H64" t="s">
        <v>732</v>
      </c>
      <c r="I64" s="13">
        <v>0.99</v>
      </c>
      <c r="M64" s="18"/>
      <c r="O64" s="18"/>
      <c r="Q64" s="37"/>
    </row>
    <row r="65" spans="4:17" ht="12.75">
      <c r="D65" s="9" t="s">
        <v>728</v>
      </c>
      <c r="E65" s="13">
        <v>2.32</v>
      </c>
      <c r="I65" s="13"/>
      <c r="M65" s="18"/>
      <c r="O65" s="41"/>
      <c r="Q65" s="37"/>
    </row>
    <row r="66" spans="4:17" ht="12.75">
      <c r="D66" s="9" t="s">
        <v>713</v>
      </c>
      <c r="E66" s="13">
        <v>2.4</v>
      </c>
      <c r="H66" t="s">
        <v>705</v>
      </c>
      <c r="I66" s="13">
        <v>0.73</v>
      </c>
      <c r="M66" s="18"/>
      <c r="Q66" s="37"/>
    </row>
    <row r="67" spans="5:17" ht="12.75">
      <c r="E67" s="13"/>
      <c r="H67" t="s">
        <v>706</v>
      </c>
      <c r="I67" s="13">
        <v>1.07</v>
      </c>
      <c r="Q67" s="37"/>
    </row>
    <row r="68" spans="4:5" ht="12.75">
      <c r="D68" s="9" t="s">
        <v>709</v>
      </c>
      <c r="E68" s="13">
        <v>1.47</v>
      </c>
    </row>
    <row r="69" spans="4:5" ht="12.75">
      <c r="D69" s="9" t="s">
        <v>705</v>
      </c>
      <c r="E69" s="13">
        <v>1.84</v>
      </c>
    </row>
    <row r="70" spans="4:13" ht="12.75">
      <c r="D70"/>
      <c r="E70"/>
      <c r="M70" s="18"/>
    </row>
    <row r="71" ht="12.75">
      <c r="E71" s="13"/>
    </row>
    <row r="72" ht="12.75">
      <c r="E72" s="13"/>
    </row>
    <row r="73" ht="12.75">
      <c r="E73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Plucknett</dc:creator>
  <cp:keywords/>
  <dc:description/>
  <cp:lastModifiedBy>Terry Plucknett</cp:lastModifiedBy>
  <dcterms:created xsi:type="dcterms:W3CDTF">2014-07-14T16:57:02Z</dcterms:created>
  <dcterms:modified xsi:type="dcterms:W3CDTF">2018-07-20T18:07:00Z</dcterms:modified>
  <cp:category/>
  <cp:version/>
  <cp:contentType/>
  <cp:contentStatus/>
  <cp:revision>119</cp:revision>
</cp:coreProperties>
</file>